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dshaikh/Desktop/"/>
    </mc:Choice>
  </mc:AlternateContent>
  <xr:revisionPtr revIDLastSave="0" documentId="13_ncr:1_{0656D12B-8521-4441-BCA2-B7E0790903B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WEEKLY REPORT" sheetId="10" r:id="rId1"/>
    <sheet name="DAILY REPORT" sheetId="1" r:id="rId2"/>
    <sheet name="CLIENT LEDGER" sheetId="2" r:id="rId3"/>
    <sheet name="COLLECTION SHEET" sheetId="9" r:id="rId4"/>
    <sheet name="RECEIVED PAYMENT" sheetId="11" r:id="rId5"/>
    <sheet name="MAIN LEDGER " sheetId="6" r:id="rId6"/>
    <sheet name="EXPENSE SHEET" sheetId="3" r:id="rId7"/>
    <sheet name="CREDIT SHEET" sheetId="4" r:id="rId8"/>
  </sheets>
  <definedNames>
    <definedName name="_xlnm._FilterDatabase" localSheetId="2" hidden="1">'CLIENT LEDGER'!$A$3:$G$150</definedName>
    <definedName name="_xlnm.Print_Area" localSheetId="2">'CLIENT LEDGER'!$A$51:$G$65,'CLIENT LEDGER'!$I$51:$N$65,'CLIENT LEDGER'!$AK$51:$AP$65,'CLIENT LEDGER'!$AR$51:$AW$65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N184" i="2" l="1"/>
  <c r="G184" i="2"/>
  <c r="G4" i="2" a="1"/>
  <c r="G4" i="2" s="1"/>
  <c r="NL184" i="2"/>
  <c r="BW184" i="2"/>
  <c r="BI184" i="2"/>
  <c r="US184" i="2"/>
  <c r="UN184" i="2"/>
  <c r="UL184" i="2"/>
  <c r="TQ184" i="2"/>
  <c r="TQ181" i="2"/>
  <c r="TQ182" i="2"/>
  <c r="TQ183" i="2"/>
  <c r="TJ184" i="2"/>
  <c r="TC184" i="2"/>
  <c r="RT184" i="2"/>
  <c r="QR184" i="2"/>
  <c r="PI184" i="2"/>
  <c r="NZ184" i="2"/>
  <c r="NS184" i="2"/>
  <c r="NE184" i="2"/>
  <c r="MC184" i="2"/>
  <c r="ME182" i="2"/>
  <c r="LO184" i="2"/>
  <c r="IB184" i="2"/>
  <c r="GL184" i="2"/>
  <c r="FQ184" i="2"/>
  <c r="EO184" i="2"/>
  <c r="EH184" i="2"/>
  <c r="EA184" i="2"/>
  <c r="DT184" i="2"/>
  <c r="CD184" i="2"/>
  <c r="BB184" i="2"/>
  <c r="AU184" i="2"/>
  <c r="AN184" i="2"/>
  <c r="L184" i="2"/>
  <c r="E184" i="2"/>
  <c r="NL183" i="2"/>
  <c r="UL183" i="2"/>
  <c r="BI182" i="2"/>
  <c r="BI183" i="2"/>
  <c r="MC183" i="2"/>
  <c r="TC183" i="2"/>
  <c r="LO183" i="2"/>
  <c r="FQ181" i="2"/>
  <c r="FQ182" i="2"/>
  <c r="FQ183" i="2"/>
  <c r="EA182" i="2"/>
  <c r="EA183" i="2"/>
  <c r="NE183" i="2"/>
  <c r="AN182" i="2"/>
  <c r="AN183" i="2"/>
  <c r="AU183" i="2"/>
  <c r="NE182" i="2"/>
  <c r="MC182" i="2"/>
  <c r="LO182" i="2"/>
  <c r="NL181" i="2"/>
  <c r="AN181" i="2"/>
  <c r="C62" i="10"/>
  <c r="B60" i="10"/>
  <c r="ME179" i="2"/>
  <c r="E42" i="3"/>
  <c r="TQ180" i="2"/>
  <c r="AN180" i="2"/>
  <c r="US164" i="2"/>
  <c r="US165" i="2"/>
  <c r="US166" i="2"/>
  <c r="US167" i="2"/>
  <c r="US168" i="2"/>
  <c r="US169" i="2"/>
  <c r="US170" i="2"/>
  <c r="US171" i="2"/>
  <c r="US172" i="2"/>
  <c r="US173" i="2"/>
  <c r="US174" i="2"/>
  <c r="US175" i="2"/>
  <c r="US176" i="2"/>
  <c r="US177" i="2"/>
  <c r="US178" i="2"/>
  <c r="US179" i="2"/>
  <c r="US180" i="2"/>
  <c r="US181" i="2"/>
  <c r="US182" i="2"/>
  <c r="US183" i="2"/>
  <c r="US185" i="2"/>
  <c r="US186" i="2"/>
  <c r="US187" i="2"/>
  <c r="US188" i="2"/>
  <c r="US189" i="2"/>
  <c r="US190" i="2"/>
  <c r="US191" i="2"/>
  <c r="US163" i="2"/>
  <c r="US162" i="2"/>
  <c r="US161" i="2"/>
  <c r="US160" i="2"/>
  <c r="US159" i="2"/>
  <c r="US158" i="2"/>
  <c r="US157" i="2"/>
  <c r="US156" i="2"/>
  <c r="US155" i="2"/>
  <c r="US154" i="2"/>
  <c r="US153" i="2"/>
  <c r="US152" i="2"/>
  <c r="US151" i="2"/>
  <c r="US150" i="2"/>
  <c r="US149" i="2"/>
  <c r="US148" i="2"/>
  <c r="US147" i="2"/>
  <c r="US146" i="2"/>
  <c r="US145" i="2"/>
  <c r="US144" i="2"/>
  <c r="US143" i="2"/>
  <c r="US142" i="2"/>
  <c r="US141" i="2"/>
  <c r="US140" i="2"/>
  <c r="US139" i="2"/>
  <c r="US138" i="2"/>
  <c r="US137" i="2"/>
  <c r="US136" i="2"/>
  <c r="US135" i="2"/>
  <c r="US134" i="2"/>
  <c r="US133" i="2"/>
  <c r="US132" i="2"/>
  <c r="US131" i="2"/>
  <c r="US130" i="2"/>
  <c r="US129" i="2"/>
  <c r="US128" i="2"/>
  <c r="US127" i="2"/>
  <c r="US126" i="2"/>
  <c r="US125" i="2"/>
  <c r="US124" i="2"/>
  <c r="US123" i="2"/>
  <c r="US122" i="2"/>
  <c r="US121" i="2"/>
  <c r="US120" i="2"/>
  <c r="US119" i="2"/>
  <c r="US118" i="2"/>
  <c r="US117" i="2"/>
  <c r="US116" i="2"/>
  <c r="US115" i="2"/>
  <c r="US114" i="2"/>
  <c r="US113" i="2"/>
  <c r="US112" i="2"/>
  <c r="US111" i="2"/>
  <c r="US110" i="2"/>
  <c r="US109" i="2"/>
  <c r="US108" i="2"/>
  <c r="US107" i="2"/>
  <c r="US106" i="2"/>
  <c r="US105" i="2"/>
  <c r="US104" i="2"/>
  <c r="US103" i="2"/>
  <c r="US102" i="2"/>
  <c r="US101" i="2"/>
  <c r="US100" i="2"/>
  <c r="US99" i="2"/>
  <c r="US98" i="2"/>
  <c r="US97" i="2"/>
  <c r="US96" i="2"/>
  <c r="US95" i="2"/>
  <c r="US94" i="2"/>
  <c r="US93" i="2"/>
  <c r="US92" i="2"/>
  <c r="US91" i="2"/>
  <c r="US90" i="2"/>
  <c r="US89" i="2"/>
  <c r="US88" i="2"/>
  <c r="US87" i="2"/>
  <c r="US86" i="2"/>
  <c r="US85" i="2"/>
  <c r="US84" i="2"/>
  <c r="US83" i="2"/>
  <c r="US82" i="2"/>
  <c r="US81" i="2"/>
  <c r="US80" i="2"/>
  <c r="US79" i="2"/>
  <c r="US78" i="2"/>
  <c r="US77" i="2"/>
  <c r="US76" i="2"/>
  <c r="US75" i="2"/>
  <c r="US74" i="2"/>
  <c r="US73" i="2"/>
  <c r="US72" i="2"/>
  <c r="US71" i="2"/>
  <c r="US70" i="2"/>
  <c r="US69" i="2"/>
  <c r="US68" i="2"/>
  <c r="US67" i="2"/>
  <c r="US66" i="2"/>
  <c r="US65" i="2"/>
  <c r="US64" i="2"/>
  <c r="US63" i="2"/>
  <c r="US62" i="2"/>
  <c r="US61" i="2"/>
  <c r="US60" i="2"/>
  <c r="US59" i="2"/>
  <c r="US58" i="2"/>
  <c r="US57" i="2"/>
  <c r="UU57" i="2" s="1"/>
  <c r="US56" i="2"/>
  <c r="US55" i="2"/>
  <c r="US54" i="2"/>
  <c r="US53" i="2"/>
  <c r="US52" i="2"/>
  <c r="US51" i="2"/>
  <c r="US50" i="2"/>
  <c r="US49" i="2"/>
  <c r="US48" i="2"/>
  <c r="US47" i="2"/>
  <c r="US46" i="2"/>
  <c r="US45" i="2"/>
  <c r="US44" i="2"/>
  <c r="US43" i="2"/>
  <c r="US42" i="2"/>
  <c r="US41" i="2"/>
  <c r="US40" i="2"/>
  <c r="US39" i="2"/>
  <c r="US38" i="2"/>
  <c r="US37" i="2"/>
  <c r="US36" i="2"/>
  <c r="US35" i="2"/>
  <c r="US34" i="2"/>
  <c r="US33" i="2"/>
  <c r="US32" i="2"/>
  <c r="US31" i="2"/>
  <c r="US30" i="2"/>
  <c r="US29" i="2"/>
  <c r="US28" i="2"/>
  <c r="US27" i="2"/>
  <c r="US26" i="2"/>
  <c r="TQ177" i="2"/>
  <c r="TQ178" i="2"/>
  <c r="TQ179" i="2"/>
  <c r="BB177" i="2"/>
  <c r="BB178" i="2"/>
  <c r="BB179" i="2"/>
  <c r="BB180" i="2"/>
  <c r="BB181" i="2"/>
  <c r="BB182" i="2"/>
  <c r="AU175" i="2"/>
  <c r="AU176" i="2"/>
  <c r="AU177" i="2"/>
  <c r="AU178" i="2"/>
  <c r="AU179" i="2"/>
  <c r="AU180" i="2"/>
  <c r="AU181" i="2"/>
  <c r="AU182" i="2"/>
  <c r="AN177" i="2"/>
  <c r="AN178" i="2"/>
  <c r="AN179" i="2"/>
  <c r="RT173" i="2"/>
  <c r="RT174" i="2"/>
  <c r="RT175" i="2"/>
  <c r="RT176" i="2"/>
  <c r="RT177" i="2"/>
  <c r="RT178" i="2"/>
  <c r="RT179" i="2"/>
  <c r="CD177" i="2"/>
  <c r="CD178" i="2"/>
  <c r="CD179" i="2"/>
  <c r="CD180" i="2"/>
  <c r="CD181" i="2"/>
  <c r="CD182" i="2"/>
  <c r="CD183" i="2"/>
  <c r="NZ175" i="2"/>
  <c r="NZ176" i="2"/>
  <c r="NZ177" i="2"/>
  <c r="NZ178" i="2"/>
  <c r="NZ179" i="2"/>
  <c r="NZ180" i="2"/>
  <c r="NZ181" i="2"/>
  <c r="NZ182" i="2"/>
  <c r="NZ183" i="2"/>
  <c r="TJ177" i="2"/>
  <c r="TJ178" i="2"/>
  <c r="TJ179" i="2"/>
  <c r="TJ180" i="2"/>
  <c r="TJ181" i="2"/>
  <c r="TJ182" i="2"/>
  <c r="TJ183" i="2"/>
  <c r="TC177" i="2"/>
  <c r="TC178" i="2"/>
  <c r="TC179" i="2"/>
  <c r="TC180" i="2"/>
  <c r="TC181" i="2"/>
  <c r="TC182" i="2"/>
  <c r="UL175" i="2"/>
  <c r="UL176" i="2"/>
  <c r="UL177" i="2"/>
  <c r="UL178" i="2"/>
  <c r="UL179" i="2"/>
  <c r="UL180" i="2"/>
  <c r="UL181" i="2"/>
  <c r="UL182" i="2"/>
  <c r="L175" i="2"/>
  <c r="L176" i="2"/>
  <c r="L177" i="2"/>
  <c r="L178" i="2"/>
  <c r="L179" i="2"/>
  <c r="L180" i="2"/>
  <c r="L181" i="2"/>
  <c r="L182" i="2"/>
  <c r="L183" i="2"/>
  <c r="NL176" i="2"/>
  <c r="NL177" i="2"/>
  <c r="NL178" i="2"/>
  <c r="NL179" i="2"/>
  <c r="NL180" i="2"/>
  <c r="NL182" i="2"/>
  <c r="BI179" i="2"/>
  <c r="BI180" i="2"/>
  <c r="BI181" i="2"/>
  <c r="BB175" i="2"/>
  <c r="BB176" i="2"/>
  <c r="BB183" i="2"/>
  <c r="MC176" i="2"/>
  <c r="MC177" i="2"/>
  <c r="MC178" i="2"/>
  <c r="MC179" i="2"/>
  <c r="MC180" i="2"/>
  <c r="MC181" i="2"/>
  <c r="NE177" i="2"/>
  <c r="NE178" i="2"/>
  <c r="NE179" i="2"/>
  <c r="NE180" i="2"/>
  <c r="NE181" i="2"/>
  <c r="FQ175" i="2"/>
  <c r="FQ176" i="2"/>
  <c r="FQ177" i="2"/>
  <c r="FQ178" i="2"/>
  <c r="FQ179" i="2"/>
  <c r="FQ180" i="2"/>
  <c r="EO175" i="2"/>
  <c r="EO176" i="2"/>
  <c r="EO177" i="2"/>
  <c r="EO178" i="2"/>
  <c r="EO179" i="2"/>
  <c r="EO180" i="2"/>
  <c r="EO181" i="2"/>
  <c r="EO182" i="2"/>
  <c r="EO183" i="2"/>
  <c r="EO185" i="2"/>
  <c r="EH176" i="2"/>
  <c r="EH177" i="2"/>
  <c r="EH178" i="2"/>
  <c r="EH179" i="2"/>
  <c r="EH180" i="2"/>
  <c r="EH181" i="2"/>
  <c r="EH182" i="2"/>
  <c r="EH183" i="2"/>
  <c r="EA177" i="2"/>
  <c r="EA178" i="2"/>
  <c r="EA179" i="2"/>
  <c r="EA180" i="2"/>
  <c r="EA181" i="2"/>
  <c r="DT174" i="2"/>
  <c r="DT175" i="2"/>
  <c r="DT176" i="2"/>
  <c r="DT177" i="2"/>
  <c r="DT178" i="2"/>
  <c r="DT179" i="2"/>
  <c r="DT180" i="2"/>
  <c r="DT181" i="2"/>
  <c r="DT182" i="2"/>
  <c r="DT183" i="2"/>
  <c r="PI176" i="2"/>
  <c r="PI177" i="2"/>
  <c r="PI178" i="2"/>
  <c r="PI179" i="2"/>
  <c r="PI180" i="2"/>
  <c r="PI181" i="2"/>
  <c r="PI182" i="2"/>
  <c r="PI183" i="2"/>
  <c r="NS176" i="2"/>
  <c r="NS177" i="2"/>
  <c r="NS178" i="2"/>
  <c r="NS179" i="2"/>
  <c r="NS180" i="2"/>
  <c r="NS181" i="2"/>
  <c r="NS182" i="2"/>
  <c r="NS183" i="2"/>
  <c r="E174" i="2"/>
  <c r="E175" i="2"/>
  <c r="E176" i="2"/>
  <c r="E177" i="2"/>
  <c r="E178" i="2"/>
  <c r="E179" i="2"/>
  <c r="E180" i="2"/>
  <c r="E181" i="2"/>
  <c r="E182" i="2"/>
  <c r="E183" i="2"/>
  <c r="E185" i="2"/>
  <c r="LO175" i="2"/>
  <c r="LO176" i="2"/>
  <c r="LO177" i="2"/>
  <c r="LO178" i="2"/>
  <c r="LO179" i="2"/>
  <c r="LO180" i="2"/>
  <c r="LO181" i="2"/>
  <c r="GL175" i="2"/>
  <c r="GL176" i="2"/>
  <c r="GL177" i="2"/>
  <c r="GL178" i="2"/>
  <c r="GL179" i="2"/>
  <c r="GL180" i="2"/>
  <c r="GL181" i="2"/>
  <c r="IB176" i="2"/>
  <c r="IB177" i="2"/>
  <c r="IB178" i="2"/>
  <c r="IB179" i="2"/>
  <c r="IB180" i="2"/>
  <c r="IB181" i="2"/>
  <c r="IB182" i="2"/>
  <c r="IB183" i="2"/>
  <c r="IB185" i="2"/>
  <c r="IB186" i="2"/>
  <c r="QR176" i="2"/>
  <c r="QR177" i="2"/>
  <c r="QR178" i="2"/>
  <c r="QR179" i="2"/>
  <c r="QR180" i="2"/>
  <c r="QR181" i="2"/>
  <c r="QR182" i="2"/>
  <c r="QR183" i="2"/>
  <c r="QR185" i="2"/>
  <c r="C46" i="10"/>
  <c r="B44" i="10"/>
  <c r="C31" i="10"/>
  <c r="B29" i="10"/>
  <c r="C16" i="10"/>
  <c r="B14" i="10"/>
  <c r="BB172" i="2"/>
  <c r="BB173" i="2"/>
  <c r="UL162" i="2"/>
  <c r="UL163" i="2"/>
  <c r="UL164" i="2"/>
  <c r="UL165" i="2"/>
  <c r="UL166" i="2"/>
  <c r="UL167" i="2"/>
  <c r="UL168" i="2"/>
  <c r="UL169" i="2"/>
  <c r="NE155" i="2"/>
  <c r="NS170" i="2"/>
  <c r="CD176" i="2"/>
  <c r="TC176" i="2"/>
  <c r="GL174" i="2"/>
  <c r="GL182" i="2"/>
  <c r="GL183" i="2"/>
  <c r="EA176" i="2"/>
  <c r="NE176" i="2"/>
  <c r="BI176" i="2"/>
  <c r="QR175" i="2"/>
  <c r="BB174" i="2"/>
  <c r="AU174" i="2"/>
  <c r="AU173" i="2"/>
  <c r="NZ174" i="2"/>
  <c r="E173" i="2"/>
  <c r="AU172" i="2"/>
  <c r="L171" i="2"/>
  <c r="L172" i="2"/>
  <c r="L173" i="2"/>
  <c r="L174" i="2"/>
  <c r="E172" i="2"/>
  <c r="UL170" i="2"/>
  <c r="UL171" i="2"/>
  <c r="UL172" i="2"/>
  <c r="UL173" i="2"/>
  <c r="UL174" i="2"/>
  <c r="BI167" i="2"/>
  <c r="BI168" i="2"/>
  <c r="BI169" i="2"/>
  <c r="BI170" i="2"/>
  <c r="BI171" i="2"/>
  <c r="BI172" i="2"/>
  <c r="BI173" i="2"/>
  <c r="BI174" i="2"/>
  <c r="BI175" i="2"/>
  <c r="NL168" i="2"/>
  <c r="NL169" i="2"/>
  <c r="NL170" i="2"/>
  <c r="NL171" i="2"/>
  <c r="NL172" i="2"/>
  <c r="NL173" i="2"/>
  <c r="NL174" i="2"/>
  <c r="NL175" i="2"/>
  <c r="AN169" i="2"/>
  <c r="AN170" i="2"/>
  <c r="AN171" i="2"/>
  <c r="AN172" i="2"/>
  <c r="AN173" i="2"/>
  <c r="AN174" i="2"/>
  <c r="AN175" i="2"/>
  <c r="AN176" i="2"/>
  <c r="TQ168" i="2"/>
  <c r="TQ169" i="2"/>
  <c r="TQ170" i="2"/>
  <c r="TQ171" i="2"/>
  <c r="TQ172" i="2"/>
  <c r="TQ173" i="2"/>
  <c r="TQ174" i="2"/>
  <c r="TQ175" i="2"/>
  <c r="TQ176" i="2"/>
  <c r="AU171" i="2"/>
  <c r="NE170" i="2"/>
  <c r="NE171" i="2"/>
  <c r="NE172" i="2"/>
  <c r="NE173" i="2"/>
  <c r="NE174" i="2"/>
  <c r="NE175" i="2"/>
  <c r="MC170" i="2"/>
  <c r="MC171" i="2"/>
  <c r="MC172" i="2"/>
  <c r="MC173" i="2"/>
  <c r="MC174" i="2"/>
  <c r="MC175" i="2"/>
  <c r="FQ166" i="2"/>
  <c r="FQ167" i="2"/>
  <c r="FQ168" i="2"/>
  <c r="FQ169" i="2"/>
  <c r="FQ170" i="2"/>
  <c r="FQ171" i="2"/>
  <c r="FQ172" i="2"/>
  <c r="FQ173" i="2"/>
  <c r="FQ174" i="2"/>
  <c r="EO168" i="2"/>
  <c r="EO169" i="2"/>
  <c r="EO170" i="2"/>
  <c r="EO171" i="2"/>
  <c r="EO172" i="2"/>
  <c r="EO173" i="2"/>
  <c r="EO174" i="2"/>
  <c r="EH167" i="2"/>
  <c r="EH168" i="2"/>
  <c r="EH169" i="2"/>
  <c r="EH170" i="2"/>
  <c r="EH171" i="2"/>
  <c r="EH172" i="2"/>
  <c r="EH173" i="2"/>
  <c r="EH174" i="2"/>
  <c r="EH175" i="2"/>
  <c r="EA167" i="2"/>
  <c r="EA168" i="2"/>
  <c r="EA169" i="2"/>
  <c r="EA170" i="2"/>
  <c r="EA171" i="2"/>
  <c r="EA172" i="2"/>
  <c r="EA173" i="2"/>
  <c r="EA174" i="2"/>
  <c r="EA175" i="2"/>
  <c r="DT168" i="2"/>
  <c r="DT169" i="2"/>
  <c r="DT170" i="2"/>
  <c r="DT171" i="2"/>
  <c r="DT172" i="2"/>
  <c r="DT173" i="2"/>
  <c r="PI165" i="2"/>
  <c r="PI166" i="2"/>
  <c r="PI167" i="2"/>
  <c r="PI168" i="2"/>
  <c r="PI169" i="2"/>
  <c r="PI170" i="2"/>
  <c r="PI171" i="2"/>
  <c r="PI172" i="2"/>
  <c r="PI173" i="2"/>
  <c r="PI174" i="2"/>
  <c r="PI175" i="2"/>
  <c r="NS169" i="2"/>
  <c r="NS171" i="2"/>
  <c r="NS172" i="2"/>
  <c r="NS173" i="2"/>
  <c r="NS174" i="2"/>
  <c r="NS175" i="2"/>
  <c r="CD168" i="2"/>
  <c r="CD169" i="2"/>
  <c r="CD170" i="2"/>
  <c r="CD171" i="2"/>
  <c r="CD172" i="2"/>
  <c r="CD173" i="2"/>
  <c r="CD174" i="2"/>
  <c r="CD175" i="2"/>
  <c r="NZ168" i="2"/>
  <c r="NZ169" i="2"/>
  <c r="NZ170" i="2"/>
  <c r="NZ171" i="2"/>
  <c r="NZ172" i="2"/>
  <c r="NZ173" i="2"/>
  <c r="TC168" i="2"/>
  <c r="TC169" i="2"/>
  <c r="TC170" i="2"/>
  <c r="TC171" i="2"/>
  <c r="TC172" i="2"/>
  <c r="TC173" i="2"/>
  <c r="TC174" i="2"/>
  <c r="TC175" i="2"/>
  <c r="GL167" i="2"/>
  <c r="GL168" i="2"/>
  <c r="GL169" i="2"/>
  <c r="GL170" i="2"/>
  <c r="GL171" i="2"/>
  <c r="GL172" i="2"/>
  <c r="GL173" i="2"/>
  <c r="QR169" i="2"/>
  <c r="QR170" i="2"/>
  <c r="QR171" i="2"/>
  <c r="QR172" i="2"/>
  <c r="QR173" i="2"/>
  <c r="TJ170" i="2"/>
  <c r="TJ171" i="2"/>
  <c r="TJ172" i="2"/>
  <c r="TJ173" i="2"/>
  <c r="TJ174" i="2"/>
  <c r="TJ175" i="2"/>
  <c r="TJ176" i="2"/>
  <c r="L170" i="2"/>
  <c r="IB170" i="2"/>
  <c r="IB171" i="2"/>
  <c r="IB172" i="2"/>
  <c r="IB173" i="2"/>
  <c r="IB174" i="2"/>
  <c r="IB175" i="2"/>
  <c r="LO170" i="2"/>
  <c r="LO171" i="2"/>
  <c r="LO172" i="2"/>
  <c r="LO173" i="2"/>
  <c r="LO174" i="2"/>
  <c r="SO165" i="2"/>
  <c r="SO166" i="2"/>
  <c r="SO167" i="2"/>
  <c r="SO168" i="2"/>
  <c r="SO169" i="2"/>
  <c r="SO170" i="2"/>
  <c r="SO171" i="2"/>
  <c r="SO172" i="2"/>
  <c r="SO173" i="2"/>
  <c r="SO174" i="2"/>
  <c r="SO175" i="2"/>
  <c r="SO176" i="2"/>
  <c r="SO178" i="2"/>
  <c r="SO179" i="2"/>
  <c r="SO180" i="2"/>
  <c r="SO181" i="2"/>
  <c r="SO182" i="2"/>
  <c r="SO183" i="2"/>
  <c r="SO184" i="2"/>
  <c r="SO185" i="2"/>
  <c r="SO186" i="2"/>
  <c r="SO187" i="2"/>
  <c r="BB169" i="2"/>
  <c r="BB170" i="2"/>
  <c r="BB171" i="2"/>
  <c r="AU170" i="2"/>
  <c r="E170" i="2"/>
  <c r="E171" i="2"/>
  <c r="RO123" i="2"/>
  <c r="ME171" i="2"/>
  <c r="IW170" i="2"/>
  <c r="NN168" i="2"/>
  <c r="AN168" i="2"/>
  <c r="BB168" i="2"/>
  <c r="AU168" i="2"/>
  <c r="AU169" i="2"/>
  <c r="MC169" i="2"/>
  <c r="E169" i="2"/>
  <c r="LO169" i="2"/>
  <c r="IB169" i="2"/>
  <c r="QR168" i="2"/>
  <c r="QR174" i="2"/>
  <c r="NE167" i="2"/>
  <c r="NE168" i="2"/>
  <c r="NE169" i="2"/>
  <c r="UL147" i="2"/>
  <c r="UL148" i="2"/>
  <c r="UL149" i="2"/>
  <c r="UL150" i="2"/>
  <c r="UL151" i="2"/>
  <c r="UL152" i="2"/>
  <c r="UL153" i="2"/>
  <c r="UL154" i="2"/>
  <c r="UL155" i="2"/>
  <c r="UL156" i="2"/>
  <c r="UL157" i="2"/>
  <c r="UL158" i="2"/>
  <c r="UL159" i="2"/>
  <c r="UL160" i="2"/>
  <c r="UL161" i="2"/>
  <c r="UL146" i="2"/>
  <c r="UL145" i="2"/>
  <c r="UL144" i="2"/>
  <c r="UL143" i="2"/>
  <c r="UL142" i="2"/>
  <c r="UL141" i="2"/>
  <c r="UL140" i="2"/>
  <c r="UL139" i="2"/>
  <c r="UL138" i="2"/>
  <c r="UL137" i="2"/>
  <c r="UL136" i="2"/>
  <c r="UL135" i="2"/>
  <c r="UL134" i="2"/>
  <c r="UL133" i="2"/>
  <c r="UL132" i="2"/>
  <c r="UL131" i="2"/>
  <c r="UL130" i="2"/>
  <c r="UL129" i="2"/>
  <c r="UL128" i="2"/>
  <c r="UL127" i="2"/>
  <c r="UL126" i="2"/>
  <c r="UL125" i="2"/>
  <c r="UL124" i="2"/>
  <c r="UL123" i="2"/>
  <c r="UL122" i="2"/>
  <c r="UL121" i="2"/>
  <c r="UL120" i="2"/>
  <c r="UL119" i="2"/>
  <c r="UL118" i="2"/>
  <c r="UL117" i="2"/>
  <c r="UL116" i="2"/>
  <c r="UL115" i="2"/>
  <c r="UL114" i="2"/>
  <c r="UL113" i="2"/>
  <c r="UL112" i="2"/>
  <c r="UL111" i="2"/>
  <c r="UL110" i="2"/>
  <c r="UL109" i="2"/>
  <c r="UL108" i="2"/>
  <c r="UL107" i="2"/>
  <c r="UL106" i="2"/>
  <c r="UL105" i="2"/>
  <c r="UL104" i="2"/>
  <c r="UL103" i="2"/>
  <c r="UL102" i="2"/>
  <c r="UL101" i="2"/>
  <c r="UL100" i="2"/>
  <c r="UL99" i="2"/>
  <c r="UL98" i="2"/>
  <c r="UL97" i="2"/>
  <c r="UL96" i="2"/>
  <c r="UL95" i="2"/>
  <c r="UL94" i="2"/>
  <c r="UL93" i="2"/>
  <c r="UL92" i="2"/>
  <c r="UL91" i="2"/>
  <c r="UL90" i="2"/>
  <c r="UL89" i="2"/>
  <c r="UL88" i="2"/>
  <c r="UL87" i="2"/>
  <c r="UL86" i="2"/>
  <c r="UL85" i="2"/>
  <c r="UL84" i="2"/>
  <c r="UL83" i="2"/>
  <c r="UL82" i="2"/>
  <c r="UL81" i="2"/>
  <c r="UL80" i="2"/>
  <c r="UL79" i="2"/>
  <c r="UL78" i="2"/>
  <c r="UL77" i="2"/>
  <c r="UL76" i="2"/>
  <c r="UL75" i="2"/>
  <c r="UL74" i="2"/>
  <c r="UL73" i="2"/>
  <c r="UL72" i="2"/>
  <c r="UL71" i="2"/>
  <c r="UL70" i="2"/>
  <c r="UL69" i="2"/>
  <c r="UL68" i="2"/>
  <c r="UL67" i="2"/>
  <c r="UL66" i="2"/>
  <c r="UL65" i="2"/>
  <c r="UL64" i="2"/>
  <c r="UL63" i="2"/>
  <c r="UL62" i="2"/>
  <c r="UL61" i="2"/>
  <c r="UL60" i="2"/>
  <c r="UL59" i="2"/>
  <c r="UL58" i="2"/>
  <c r="UL57" i="2"/>
  <c r="UL56" i="2"/>
  <c r="UL55" i="2"/>
  <c r="UL54" i="2"/>
  <c r="UL53" i="2"/>
  <c r="UL52" i="2"/>
  <c r="UN57" i="2" s="1"/>
  <c r="UL51" i="2"/>
  <c r="UL50" i="2"/>
  <c r="UL49" i="2"/>
  <c r="UL48" i="2"/>
  <c r="UL47" i="2"/>
  <c r="UL46" i="2"/>
  <c r="UL45" i="2"/>
  <c r="UL44" i="2"/>
  <c r="UL43" i="2"/>
  <c r="UL42" i="2"/>
  <c r="UL41" i="2"/>
  <c r="UL40" i="2"/>
  <c r="UL39" i="2"/>
  <c r="UL38" i="2"/>
  <c r="UL37" i="2"/>
  <c r="UL36" i="2"/>
  <c r="UL35" i="2"/>
  <c r="UL34" i="2"/>
  <c r="UL33" i="2"/>
  <c r="UL32" i="2"/>
  <c r="UL31" i="2"/>
  <c r="UL30" i="2"/>
  <c r="UL29" i="2"/>
  <c r="UL28" i="2"/>
  <c r="UL27" i="2"/>
  <c r="UL26" i="2"/>
  <c r="NL167" i="2"/>
  <c r="LO168" i="2"/>
  <c r="IB168" i="2"/>
  <c r="MC168" i="2"/>
  <c r="AN167" i="2"/>
  <c r="BB167" i="2"/>
  <c r="AU167" i="2"/>
  <c r="MC166" i="2"/>
  <c r="MC167" i="2"/>
  <c r="EO167" i="2"/>
  <c r="DT167" i="2"/>
  <c r="CD167" i="2"/>
  <c r="NZ167" i="2"/>
  <c r="LO167" i="2"/>
  <c r="IB167" i="2"/>
  <c r="QR167" i="2"/>
  <c r="TQ166" i="2"/>
  <c r="TQ167" i="2"/>
  <c r="AN166" i="2"/>
  <c r="BB166" i="2"/>
  <c r="AU166" i="2"/>
  <c r="QR166" i="2"/>
  <c r="IB166" i="2"/>
  <c r="LO166" i="2"/>
  <c r="CD166" i="2"/>
  <c r="NZ166" i="2"/>
  <c r="EO166" i="2"/>
  <c r="EH166" i="2"/>
  <c r="AN165" i="2"/>
  <c r="AU165" i="2"/>
  <c r="BB165" i="2"/>
  <c r="NE164" i="2"/>
  <c r="NE165" i="2"/>
  <c r="NE166" i="2"/>
  <c r="MC165" i="2"/>
  <c r="TQ165" i="2"/>
  <c r="QR165" i="2"/>
  <c r="TJ163" i="2"/>
  <c r="TJ164" i="2"/>
  <c r="TJ165" i="2"/>
  <c r="TJ166" i="2"/>
  <c r="TJ167" i="2"/>
  <c r="TJ168" i="2"/>
  <c r="TJ169" i="2"/>
  <c r="IB165" i="2"/>
  <c r="NS163" i="2"/>
  <c r="NS164" i="2"/>
  <c r="NS165" i="2"/>
  <c r="NS166" i="2"/>
  <c r="NS167" i="2"/>
  <c r="NS168" i="2"/>
  <c r="CD165" i="2"/>
  <c r="NZ165" i="2"/>
  <c r="EO165" i="2"/>
  <c r="EH165" i="2"/>
  <c r="EA164" i="2"/>
  <c r="EA165" i="2"/>
  <c r="EA166" i="2"/>
  <c r="BB164" i="2"/>
  <c r="AU164" i="2"/>
  <c r="MC164" i="2"/>
  <c r="FQ163" i="2"/>
  <c r="FQ164" i="2"/>
  <c r="FQ165" i="2"/>
  <c r="EO164" i="2"/>
  <c r="EH164" i="2"/>
  <c r="DT162" i="2"/>
  <c r="DT163" i="2"/>
  <c r="DT164" i="2"/>
  <c r="DT165" i="2"/>
  <c r="DT166" i="2"/>
  <c r="PI164" i="2"/>
  <c r="CD164" i="2"/>
  <c r="E163" i="2"/>
  <c r="E164" i="2"/>
  <c r="E165" i="2"/>
  <c r="E166" i="2"/>
  <c r="E167" i="2"/>
  <c r="E168" i="2"/>
  <c r="NZ164" i="2"/>
  <c r="IB164" i="2"/>
  <c r="GL162" i="2"/>
  <c r="GL163" i="2"/>
  <c r="GL164" i="2"/>
  <c r="GL165" i="2"/>
  <c r="GL166" i="2"/>
  <c r="TC163" i="2"/>
  <c r="TC164" i="2"/>
  <c r="TC165" i="2"/>
  <c r="TC166" i="2"/>
  <c r="TC167" i="2"/>
  <c r="QR164" i="2"/>
  <c r="TQ164" i="2"/>
  <c r="BI163" i="2"/>
  <c r="BI164" i="2"/>
  <c r="BI165" i="2"/>
  <c r="BI166" i="2"/>
  <c r="L161" i="2"/>
  <c r="L162" i="2"/>
  <c r="L164" i="2"/>
  <c r="L165" i="2"/>
  <c r="L166" i="2"/>
  <c r="L167" i="2"/>
  <c r="L168" i="2"/>
  <c r="L169" i="2"/>
  <c r="NE163" i="2"/>
  <c r="EO163" i="2"/>
  <c r="EA163" i="2"/>
  <c r="EH163" i="2"/>
  <c r="PI163" i="2"/>
  <c r="CD163" i="2"/>
  <c r="NZ163" i="2"/>
  <c r="LO163" i="2"/>
  <c r="SO154" i="2"/>
  <c r="SO155" i="2"/>
  <c r="SO156" i="2"/>
  <c r="SO157" i="2"/>
  <c r="SO158" i="2"/>
  <c r="SO159" i="2"/>
  <c r="SO160" i="2"/>
  <c r="SO161" i="2"/>
  <c r="SO162" i="2"/>
  <c r="SO163" i="2"/>
  <c r="SO164" i="2"/>
  <c r="IB163" i="2"/>
  <c r="QR163" i="2"/>
  <c r="TQ163" i="2"/>
  <c r="BB161" i="2"/>
  <c r="BB162" i="2"/>
  <c r="BB163" i="2"/>
  <c r="AU163" i="2"/>
  <c r="MC163" i="2"/>
  <c r="UC149" i="2"/>
  <c r="NZ162" i="2"/>
  <c r="PI162" i="2"/>
  <c r="TJ161" i="2"/>
  <c r="TJ162" i="2"/>
  <c r="TC159" i="2"/>
  <c r="TC160" i="2"/>
  <c r="TC161" i="2"/>
  <c r="TC162" i="2"/>
  <c r="E162" i="2"/>
  <c r="NS162" i="2"/>
  <c r="CD162" i="2"/>
  <c r="TQ159" i="2"/>
  <c r="TQ160" i="2"/>
  <c r="TQ161" i="2"/>
  <c r="TQ162" i="2"/>
  <c r="BI162" i="2"/>
  <c r="AU162" i="2"/>
  <c r="AN158" i="2"/>
  <c r="AN159" i="2"/>
  <c r="AN160" i="2"/>
  <c r="AN161" i="2"/>
  <c r="AN162" i="2"/>
  <c r="AN164" i="2"/>
  <c r="AU161" i="2"/>
  <c r="PI161" i="2"/>
  <c r="CD161" i="2"/>
  <c r="E161" i="2"/>
  <c r="NS161" i="2"/>
  <c r="NZ161" i="2"/>
  <c r="BI161" i="2"/>
  <c r="PI160" i="2"/>
  <c r="NS160" i="2"/>
  <c r="NZ160" i="2"/>
  <c r="E160" i="2"/>
  <c r="LO159" i="2"/>
  <c r="LO160" i="2"/>
  <c r="LO161" i="2"/>
  <c r="LO162" i="2"/>
  <c r="LO164" i="2"/>
  <c r="LO165" i="2"/>
  <c r="IB158" i="2"/>
  <c r="IB159" i="2"/>
  <c r="IB160" i="2"/>
  <c r="IB161" i="2"/>
  <c r="IB162" i="2"/>
  <c r="MC159" i="2"/>
  <c r="MC160" i="2"/>
  <c r="MC161" i="2"/>
  <c r="MC162" i="2"/>
  <c r="BB160" i="2"/>
  <c r="AU160" i="2"/>
  <c r="BI160" i="2"/>
  <c r="E159" i="2"/>
  <c r="NZ159" i="2"/>
  <c r="NS159" i="2"/>
  <c r="BB159" i="2"/>
  <c r="AU159" i="2"/>
  <c r="NL154" i="2"/>
  <c r="NL155" i="2"/>
  <c r="NL156" i="2"/>
  <c r="NL157" i="2"/>
  <c r="NL158" i="2"/>
  <c r="NL159" i="2"/>
  <c r="NL160" i="2"/>
  <c r="NL161" i="2"/>
  <c r="NL162" i="2"/>
  <c r="NL164" i="2"/>
  <c r="AU158" i="2"/>
  <c r="BB158" i="2"/>
  <c r="NS158" i="2"/>
  <c r="E158" i="2"/>
  <c r="NZ158" i="2"/>
  <c r="MC158" i="2"/>
  <c r="PI156" i="2"/>
  <c r="PI157" i="2"/>
  <c r="PI158" i="2"/>
  <c r="PI159" i="2"/>
  <c r="NS157" i="2"/>
  <c r="E157" i="2"/>
  <c r="LO156" i="2"/>
  <c r="LO157" i="2"/>
  <c r="LO158" i="2"/>
  <c r="IB157" i="2"/>
  <c r="GL156" i="2"/>
  <c r="GL157" i="2"/>
  <c r="GL158" i="2"/>
  <c r="GL159" i="2"/>
  <c r="GL160" i="2"/>
  <c r="GL161" i="2"/>
  <c r="TJ155" i="2"/>
  <c r="TJ156" i="2"/>
  <c r="TJ157" i="2"/>
  <c r="TJ158" i="2"/>
  <c r="TJ159" i="2"/>
  <c r="TJ160" i="2"/>
  <c r="QR154" i="2"/>
  <c r="QR155" i="2"/>
  <c r="QR156" i="2"/>
  <c r="QR157" i="2"/>
  <c r="QR158" i="2"/>
  <c r="QR159" i="2"/>
  <c r="QR160" i="2"/>
  <c r="QR161" i="2"/>
  <c r="QR162" i="2"/>
  <c r="BB157" i="2"/>
  <c r="AU157" i="2"/>
  <c r="L155" i="2"/>
  <c r="L156" i="2"/>
  <c r="L157" i="2"/>
  <c r="L158" i="2"/>
  <c r="L159" i="2"/>
  <c r="L160" i="2"/>
  <c r="MC157" i="2"/>
  <c r="UE151" i="2"/>
  <c r="UE152" i="2"/>
  <c r="UE153" i="2"/>
  <c r="UE157" i="2"/>
  <c r="UE158" i="2"/>
  <c r="BB156" i="2"/>
  <c r="AU156" i="2"/>
  <c r="MC156" i="2"/>
  <c r="NE156" i="2"/>
  <c r="IB156" i="2"/>
  <c r="NS156" i="2"/>
  <c r="CD152" i="2"/>
  <c r="CD153" i="2"/>
  <c r="CD154" i="2"/>
  <c r="CD155" i="2"/>
  <c r="CD156" i="2"/>
  <c r="CD157" i="2"/>
  <c r="CD158" i="2"/>
  <c r="CD159" i="2"/>
  <c r="CD160" i="2"/>
  <c r="E156" i="2"/>
  <c r="BI156" i="2"/>
  <c r="FQ162" i="2"/>
  <c r="EO162" i="2"/>
  <c r="EH161" i="2"/>
  <c r="EH162" i="2"/>
  <c r="EA162" i="2"/>
  <c r="FQ161" i="2"/>
  <c r="EO161" i="2"/>
  <c r="EA161" i="2"/>
  <c r="DT161" i="2"/>
  <c r="FQ160" i="2"/>
  <c r="EO160" i="2"/>
  <c r="EH159" i="2"/>
  <c r="EH160" i="2"/>
  <c r="EA160" i="2"/>
  <c r="DT160" i="2"/>
  <c r="DT159" i="2"/>
  <c r="EA159" i="2"/>
  <c r="EO159" i="2"/>
  <c r="FQ159" i="2"/>
  <c r="FQ158" i="2"/>
  <c r="EO158" i="2"/>
  <c r="EH158" i="2"/>
  <c r="EA158" i="2"/>
  <c r="DT157" i="2"/>
  <c r="DT158" i="2"/>
  <c r="EA157" i="2"/>
  <c r="EH157" i="2"/>
  <c r="EO157" i="2"/>
  <c r="FQ157" i="2"/>
  <c r="FQ156" i="2"/>
  <c r="EO156" i="2"/>
  <c r="EH156" i="2"/>
  <c r="EA156" i="2"/>
  <c r="DT156" i="2"/>
  <c r="F15" i="9"/>
  <c r="GL150" i="2"/>
  <c r="GL151" i="2"/>
  <c r="GL152" i="2"/>
  <c r="GL153" i="2"/>
  <c r="GL154" i="2"/>
  <c r="GL155" i="2"/>
  <c r="PI152" i="2"/>
  <c r="PI153" i="2"/>
  <c r="FQ155" i="2"/>
  <c r="EH154" i="2"/>
  <c r="EH155" i="2"/>
  <c r="E155" i="2"/>
  <c r="NS155" i="2"/>
  <c r="IB155" i="2"/>
  <c r="LO155" i="2"/>
  <c r="FQ154" i="2"/>
  <c r="EO155" i="2"/>
  <c r="EA155" i="2"/>
  <c r="PI155" i="2"/>
  <c r="BB155" i="2"/>
  <c r="AU155" i="2"/>
  <c r="BI153" i="2"/>
  <c r="BI154" i="2"/>
  <c r="BI155" i="2"/>
  <c r="BI157" i="2"/>
  <c r="BI158" i="2"/>
  <c r="BI159" i="2"/>
  <c r="BB154" i="2"/>
  <c r="EO154" i="2"/>
  <c r="EA154" i="2"/>
  <c r="PI154" i="2"/>
  <c r="NZ153" i="2"/>
  <c r="NZ154" i="2"/>
  <c r="NZ155" i="2"/>
  <c r="NZ157" i="2"/>
  <c r="E154" i="2"/>
  <c r="NS154" i="2"/>
  <c r="LO154" i="2"/>
  <c r="UE138" i="2"/>
  <c r="UE139" i="2"/>
  <c r="UE140" i="2"/>
  <c r="UE141" i="2"/>
  <c r="UE142" i="2"/>
  <c r="UE143" i="2"/>
  <c r="UE144" i="2"/>
  <c r="UE145" i="2"/>
  <c r="UE146" i="2"/>
  <c r="UE147" i="2"/>
  <c r="UE148" i="2"/>
  <c r="UE150" i="2"/>
  <c r="UE159" i="2"/>
  <c r="UE160" i="2"/>
  <c r="UE161" i="2"/>
  <c r="UE162" i="2"/>
  <c r="UE163" i="2"/>
  <c r="UE137" i="2"/>
  <c r="UE136" i="2"/>
  <c r="UE135" i="2"/>
  <c r="UE134" i="2"/>
  <c r="UE133" i="2"/>
  <c r="UE132" i="2"/>
  <c r="UE131" i="2"/>
  <c r="UE130" i="2"/>
  <c r="UE129" i="2"/>
  <c r="UE128" i="2"/>
  <c r="UE127" i="2"/>
  <c r="UE126" i="2"/>
  <c r="UE125" i="2"/>
  <c r="UE124" i="2"/>
  <c r="UE123" i="2"/>
  <c r="UE122" i="2"/>
  <c r="UE121" i="2"/>
  <c r="UE120" i="2"/>
  <c r="UE119" i="2"/>
  <c r="UE118" i="2"/>
  <c r="UE117" i="2"/>
  <c r="UE116" i="2"/>
  <c r="UE115" i="2"/>
  <c r="UE114" i="2"/>
  <c r="UE113" i="2"/>
  <c r="UE112" i="2"/>
  <c r="UE111" i="2"/>
  <c r="UE110" i="2"/>
  <c r="UE109" i="2"/>
  <c r="UE108" i="2"/>
  <c r="UE107" i="2"/>
  <c r="UE106" i="2"/>
  <c r="UE105" i="2"/>
  <c r="UE104" i="2"/>
  <c r="UE103" i="2"/>
  <c r="UE102" i="2"/>
  <c r="UE101" i="2"/>
  <c r="UE100" i="2"/>
  <c r="UE99" i="2"/>
  <c r="UE98" i="2"/>
  <c r="UE97" i="2"/>
  <c r="UE96" i="2"/>
  <c r="UE95" i="2"/>
  <c r="UE94" i="2"/>
  <c r="UE93" i="2"/>
  <c r="UE92" i="2"/>
  <c r="UE91" i="2"/>
  <c r="UE90" i="2"/>
  <c r="UE89" i="2"/>
  <c r="UE88" i="2"/>
  <c r="UE87" i="2"/>
  <c r="UE86" i="2"/>
  <c r="UE85" i="2"/>
  <c r="UE84" i="2"/>
  <c r="UE83" i="2"/>
  <c r="UE82" i="2"/>
  <c r="UE81" i="2"/>
  <c r="UE80" i="2"/>
  <c r="UE79" i="2"/>
  <c r="UE78" i="2"/>
  <c r="UE77" i="2"/>
  <c r="UE76" i="2"/>
  <c r="UE75" i="2"/>
  <c r="UE74" i="2"/>
  <c r="UE73" i="2"/>
  <c r="UE72" i="2"/>
  <c r="UE71" i="2"/>
  <c r="UE70" i="2"/>
  <c r="UE69" i="2"/>
  <c r="UE68" i="2"/>
  <c r="UE67" i="2"/>
  <c r="UE66" i="2"/>
  <c r="UE65" i="2"/>
  <c r="UE64" i="2"/>
  <c r="UE63" i="2"/>
  <c r="UE62" i="2"/>
  <c r="UE61" i="2"/>
  <c r="UE60" i="2"/>
  <c r="UE59" i="2"/>
  <c r="UE58" i="2"/>
  <c r="UE57" i="2"/>
  <c r="UE56" i="2"/>
  <c r="UE55" i="2"/>
  <c r="UE54" i="2"/>
  <c r="UE53" i="2"/>
  <c r="UG57" i="2" s="1"/>
  <c r="UE52" i="2"/>
  <c r="UE51" i="2"/>
  <c r="UE50" i="2"/>
  <c r="UE49" i="2"/>
  <c r="UE48" i="2"/>
  <c r="UE47" i="2"/>
  <c r="UE46" i="2"/>
  <c r="UE45" i="2"/>
  <c r="UE44" i="2"/>
  <c r="UE43" i="2"/>
  <c r="UE42" i="2"/>
  <c r="UE41" i="2"/>
  <c r="UE40" i="2"/>
  <c r="UE39" i="2"/>
  <c r="UE38" i="2"/>
  <c r="UE37" i="2"/>
  <c r="UE36" i="2"/>
  <c r="UE35" i="2"/>
  <c r="UE34" i="2"/>
  <c r="UE33" i="2"/>
  <c r="UE32" i="2"/>
  <c r="UE31" i="2"/>
  <c r="UE30" i="2"/>
  <c r="UE29" i="2"/>
  <c r="UE28" i="2"/>
  <c r="UE27" i="2"/>
  <c r="UE26" i="2"/>
  <c r="BB153" i="2"/>
  <c r="NS153" i="2"/>
  <c r="E153" i="2"/>
  <c r="NZ152" i="2"/>
  <c r="LO153" i="2"/>
  <c r="TQ149" i="2"/>
  <c r="TQ150" i="2"/>
  <c r="TQ151" i="2"/>
  <c r="TQ152" i="2"/>
  <c r="TQ153" i="2"/>
  <c r="TQ154" i="2"/>
  <c r="TQ155" i="2"/>
  <c r="TQ157" i="2"/>
  <c r="TQ158" i="2"/>
  <c r="BI152" i="2"/>
  <c r="BB152" i="2"/>
  <c r="NS152" i="2"/>
  <c r="E152" i="2"/>
  <c r="LO152" i="2"/>
  <c r="NL149" i="2"/>
  <c r="NL150" i="2"/>
  <c r="NL151" i="2"/>
  <c r="NL152" i="2"/>
  <c r="NL153" i="2"/>
  <c r="NN154" i="2"/>
  <c r="BB151" i="2"/>
  <c r="MC149" i="2"/>
  <c r="MC150" i="2"/>
  <c r="MC151" i="2"/>
  <c r="MC152" i="2"/>
  <c r="MC153" i="2"/>
  <c r="MC154" i="2"/>
  <c r="MC155" i="2"/>
  <c r="PI151" i="2"/>
  <c r="NS151" i="2"/>
  <c r="CD151" i="2"/>
  <c r="NZ151" i="2"/>
  <c r="E151" i="2"/>
  <c r="CD150" i="2"/>
  <c r="L149" i="2"/>
  <c r="L150" i="2"/>
  <c r="L151" i="2"/>
  <c r="L152" i="2"/>
  <c r="L153" i="2"/>
  <c r="L154" i="2"/>
  <c r="BB150" i="2"/>
  <c r="AN147" i="2"/>
  <c r="AN148" i="2"/>
  <c r="AN149" i="2"/>
  <c r="AN150" i="2"/>
  <c r="AN151" i="2"/>
  <c r="AN152" i="2"/>
  <c r="AN153" i="2"/>
  <c r="AN154" i="2"/>
  <c r="AN155" i="2"/>
  <c r="AN157" i="2"/>
  <c r="NE149" i="2"/>
  <c r="NE150" i="2"/>
  <c r="NE151" i="2"/>
  <c r="NE152" i="2"/>
  <c r="NE153" i="2"/>
  <c r="NE154" i="2"/>
  <c r="NE157" i="2"/>
  <c r="NE158" i="2"/>
  <c r="NE159" i="2"/>
  <c r="NE160" i="2"/>
  <c r="NE161" i="2"/>
  <c r="NE162" i="2"/>
  <c r="FQ149" i="2"/>
  <c r="FQ150" i="2"/>
  <c r="FQ151" i="2"/>
  <c r="FQ152" i="2"/>
  <c r="FQ153" i="2"/>
  <c r="EO148" i="2"/>
  <c r="EO149" i="2"/>
  <c r="EO150" i="2"/>
  <c r="EO151" i="2"/>
  <c r="EO152" i="2"/>
  <c r="EO153" i="2"/>
  <c r="EH149" i="2"/>
  <c r="EH150" i="2"/>
  <c r="EH151" i="2"/>
  <c r="EH152" i="2"/>
  <c r="EH153" i="2"/>
  <c r="DT149" i="2"/>
  <c r="DT150" i="2"/>
  <c r="DT151" i="2"/>
  <c r="DT152" i="2"/>
  <c r="DT153" i="2"/>
  <c r="DT154" i="2"/>
  <c r="DT155" i="2"/>
  <c r="PI150" i="2"/>
  <c r="E150" i="2"/>
  <c r="NS150" i="2"/>
  <c r="NZ150" i="2"/>
  <c r="IB148" i="2"/>
  <c r="IB149" i="2"/>
  <c r="IB150" i="2"/>
  <c r="IB151" i="2"/>
  <c r="IB152" i="2"/>
  <c r="IB153" i="2"/>
  <c r="IB154" i="2"/>
  <c r="GL149" i="2"/>
  <c r="TJ149" i="2"/>
  <c r="TJ150" i="2"/>
  <c r="TJ151" i="2"/>
  <c r="TJ152" i="2"/>
  <c r="TJ153" i="2"/>
  <c r="TJ154" i="2"/>
  <c r="TC149" i="2"/>
  <c r="TC150" i="2"/>
  <c r="TC151" i="2"/>
  <c r="TC152" i="2"/>
  <c r="TC153" i="2"/>
  <c r="TC154" i="2"/>
  <c r="TC155" i="2"/>
  <c r="TC157" i="2"/>
  <c r="TC158" i="2"/>
  <c r="QR147" i="2"/>
  <c r="QR148" i="2"/>
  <c r="QR149" i="2"/>
  <c r="QR150" i="2"/>
  <c r="QR151" i="2"/>
  <c r="QR152" i="2"/>
  <c r="QR153" i="2"/>
  <c r="PI149" i="2"/>
  <c r="E149" i="2"/>
  <c r="CD149" i="2"/>
  <c r="NS149" i="2"/>
  <c r="NZ149" i="2"/>
  <c r="BB149" i="2"/>
  <c r="AU149" i="2"/>
  <c r="AU150" i="2"/>
  <c r="AU151" i="2"/>
  <c r="AU152" i="2"/>
  <c r="AU153" i="2"/>
  <c r="AU154" i="2"/>
  <c r="GL148" i="2" l="1"/>
  <c r="FQ146" i="2"/>
  <c r="FQ147" i="2"/>
  <c r="FQ148" i="2"/>
  <c r="EH148" i="2"/>
  <c r="DT146" i="2"/>
  <c r="DT147" i="2"/>
  <c r="DT148" i="2"/>
  <c r="MC143" i="2"/>
  <c r="MC144" i="2"/>
  <c r="MC145" i="2"/>
  <c r="MC146" i="2"/>
  <c r="MC147" i="2"/>
  <c r="MC148" i="2"/>
  <c r="NL148" i="2"/>
  <c r="NE145" i="2"/>
  <c r="NE146" i="2"/>
  <c r="NE147" i="2"/>
  <c r="NE148" i="2"/>
  <c r="AU147" i="2"/>
  <c r="AU148" i="2"/>
  <c r="BB145" i="2"/>
  <c r="BB146" i="2"/>
  <c r="BB147" i="2"/>
  <c r="BB148" i="2"/>
  <c r="PI146" i="2"/>
  <c r="PI147" i="2"/>
  <c r="PI148" i="2"/>
  <c r="NS143" i="2"/>
  <c r="NS144" i="2"/>
  <c r="NS145" i="2"/>
  <c r="NS146" i="2"/>
  <c r="NS147" i="2"/>
  <c r="NS148" i="2"/>
  <c r="NZ148" i="2"/>
  <c r="E148" i="2"/>
  <c r="SO142" i="2"/>
  <c r="SO143" i="2"/>
  <c r="SO144" i="2"/>
  <c r="SO145" i="2"/>
  <c r="SO146" i="2"/>
  <c r="SO147" i="2"/>
  <c r="SO148" i="2"/>
  <c r="SO150" i="2"/>
  <c r="SO151" i="2"/>
  <c r="SO152" i="2"/>
  <c r="SO153" i="2"/>
  <c r="IB147" i="2"/>
  <c r="EH147" i="2"/>
  <c r="GL147" i="2"/>
  <c r="EH146" i="2"/>
  <c r="TQ142" i="2"/>
  <c r="TQ143" i="2"/>
  <c r="TQ144" i="2"/>
  <c r="TQ145" i="2"/>
  <c r="TQ146" i="2"/>
  <c r="TQ147" i="2"/>
  <c r="TQ148" i="2"/>
  <c r="PI145" i="2"/>
  <c r="LO141" i="2"/>
  <c r="LO142" i="2"/>
  <c r="LO143" i="2"/>
  <c r="LO144" i="2"/>
  <c r="LO145" i="2"/>
  <c r="LO146" i="2"/>
  <c r="LO147" i="2"/>
  <c r="LO148" i="2"/>
  <c r="LO150" i="2"/>
  <c r="LO151" i="2"/>
  <c r="BI142" i="2"/>
  <c r="BI143" i="2"/>
  <c r="BI144" i="2"/>
  <c r="BI145" i="2"/>
  <c r="BI146" i="2"/>
  <c r="BI147" i="2"/>
  <c r="BI148" i="2"/>
  <c r="BI150" i="2"/>
  <c r="BI151" i="2"/>
  <c r="BB144" i="2"/>
  <c r="CD141" i="2"/>
  <c r="CD142" i="2"/>
  <c r="CD143" i="2"/>
  <c r="CD144" i="2"/>
  <c r="CD145" i="2"/>
  <c r="CD146" i="2"/>
  <c r="CD147" i="2"/>
  <c r="CD148" i="2"/>
  <c r="AN146" i="2"/>
  <c r="IB146" i="2"/>
  <c r="NE142" i="2"/>
  <c r="NE143" i="2"/>
  <c r="NE144" i="2"/>
  <c r="NZ141" i="2"/>
  <c r="NZ142" i="2"/>
  <c r="NZ143" i="2"/>
  <c r="NZ144" i="2"/>
  <c r="NZ145" i="2"/>
  <c r="NZ146" i="2"/>
  <c r="NZ147" i="2"/>
  <c r="TJ141" i="2"/>
  <c r="TJ142" i="2"/>
  <c r="TJ143" i="2"/>
  <c r="TJ144" i="2"/>
  <c r="TJ145" i="2"/>
  <c r="TJ146" i="2"/>
  <c r="TJ147" i="2"/>
  <c r="TJ148" i="2"/>
  <c r="TC141" i="2"/>
  <c r="TC142" i="2"/>
  <c r="TC143" i="2"/>
  <c r="TC144" i="2"/>
  <c r="TC145" i="2"/>
  <c r="TC146" i="2"/>
  <c r="TC147" i="2"/>
  <c r="TC148" i="2"/>
  <c r="AN141" i="2"/>
  <c r="AN142" i="2"/>
  <c r="AN143" i="2"/>
  <c r="AN144" i="2"/>
  <c r="AN145" i="2"/>
  <c r="IW142" i="2"/>
  <c r="IW143" i="2"/>
  <c r="IW144" i="2"/>
  <c r="IW145" i="2"/>
  <c r="IW146" i="2"/>
  <c r="IW147" i="2"/>
  <c r="EA147" i="2"/>
  <c r="EA148" i="2"/>
  <c r="EA150" i="2"/>
  <c r="EA151" i="2"/>
  <c r="EA152" i="2"/>
  <c r="EA153" i="2"/>
  <c r="EA140" i="2"/>
  <c r="EA141" i="2"/>
  <c r="EA142" i="2"/>
  <c r="EA143" i="2"/>
  <c r="EA144" i="2"/>
  <c r="EA145" i="2"/>
  <c r="EA146" i="2"/>
  <c r="PI142" i="2"/>
  <c r="PI143" i="2"/>
  <c r="PI144" i="2"/>
  <c r="MC139" i="2"/>
  <c r="MC140" i="2"/>
  <c r="MC141" i="2"/>
  <c r="MC142" i="2"/>
  <c r="ME145" i="2"/>
  <c r="ME148" i="2" s="1"/>
  <c r="ME149" i="2" s="1"/>
  <c r="DT142" i="2"/>
  <c r="DT143" i="2"/>
  <c r="DT144" i="2"/>
  <c r="DT145" i="2"/>
  <c r="EH141" i="2"/>
  <c r="EH142" i="2"/>
  <c r="EH143" i="2"/>
  <c r="EH144" i="2"/>
  <c r="EH145" i="2"/>
  <c r="QR141" i="2"/>
  <c r="QR142" i="2"/>
  <c r="QR143" i="2"/>
  <c r="QR144" i="2"/>
  <c r="QR145" i="2"/>
  <c r="QR146" i="2"/>
  <c r="NL141" i="2"/>
  <c r="NL142" i="2"/>
  <c r="NL143" i="2"/>
  <c r="NL144" i="2"/>
  <c r="NL145" i="2"/>
  <c r="NL146" i="2"/>
  <c r="NL147" i="2"/>
  <c r="BB142" i="2"/>
  <c r="BB143" i="2"/>
  <c r="EO142" i="2"/>
  <c r="EO143" i="2"/>
  <c r="EO144" i="2"/>
  <c r="EO145" i="2"/>
  <c r="EO146" i="2"/>
  <c r="EO147" i="2"/>
  <c r="AU142" i="2"/>
  <c r="AU143" i="2"/>
  <c r="AU144" i="2"/>
  <c r="AU145" i="2"/>
  <c r="AU146" i="2"/>
  <c r="FQ142" i="2"/>
  <c r="FQ143" i="2"/>
  <c r="FQ144" i="2"/>
  <c r="FQ145" i="2"/>
  <c r="NS141" i="2"/>
  <c r="NS142" i="2"/>
  <c r="IB137" i="2"/>
  <c r="IB138" i="2"/>
  <c r="IB139" i="2"/>
  <c r="IB140" i="2"/>
  <c r="IB141" i="2"/>
  <c r="IB142" i="2"/>
  <c r="IB143" i="2"/>
  <c r="IB144" i="2"/>
  <c r="IB145" i="2"/>
  <c r="GL141" i="2"/>
  <c r="GL142" i="2"/>
  <c r="GL143" i="2"/>
  <c r="GL144" i="2"/>
  <c r="GL145" i="2"/>
  <c r="GL146" i="2"/>
  <c r="L141" i="2"/>
  <c r="L142" i="2"/>
  <c r="L143" i="2"/>
  <c r="L144" i="2"/>
  <c r="L145" i="2"/>
  <c r="L146" i="2"/>
  <c r="L147" i="2"/>
  <c r="L148" i="2"/>
  <c r="E142" i="2"/>
  <c r="E143" i="2"/>
  <c r="E144" i="2"/>
  <c r="E145" i="2"/>
  <c r="E146" i="2"/>
  <c r="E147" i="2"/>
  <c r="L144" i="6"/>
  <c r="K144" i="6"/>
  <c r="L46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8" i="6"/>
  <c r="J125" i="6"/>
  <c r="J128" i="6"/>
  <c r="J14" i="6"/>
  <c r="J15" i="6"/>
  <c r="J16" i="6"/>
  <c r="J20" i="6"/>
  <c r="K139" i="6"/>
  <c r="J145" i="6"/>
  <c r="J139" i="6"/>
  <c r="J17" i="6"/>
  <c r="J18" i="6"/>
  <c r="J19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L94" i="6" s="1"/>
  <c r="L139" i="6" s="1"/>
  <c r="L141" i="6" s="1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6" i="6"/>
  <c r="J127" i="6"/>
  <c r="J129" i="6"/>
  <c r="J130" i="6"/>
  <c r="J131" i="6"/>
  <c r="J132" i="6"/>
  <c r="J133" i="6"/>
  <c r="J134" i="6"/>
  <c r="J135" i="6"/>
  <c r="J136" i="6"/>
  <c r="J137" i="6"/>
  <c r="J9" i="6"/>
  <c r="J10" i="6"/>
  <c r="J11" i="6"/>
  <c r="J12" i="6"/>
  <c r="J13" i="6"/>
  <c r="J8" i="6"/>
  <c r="NG142" i="2"/>
  <c r="E25" i="3"/>
  <c r="H57" i="6"/>
  <c r="J57" i="6" s="1"/>
  <c r="B139" i="6"/>
  <c r="NL140" i="2"/>
  <c r="ME141" i="2"/>
  <c r="AU141" i="2"/>
  <c r="NE141" i="2"/>
  <c r="TQ140" i="2"/>
  <c r="TQ141" i="2"/>
  <c r="DT141" i="2"/>
  <c r="EO141" i="2"/>
  <c r="FQ141" i="2"/>
  <c r="PI141" i="2"/>
  <c r="BI141" i="2"/>
  <c r="AN140" i="2"/>
  <c r="AU140" i="2"/>
  <c r="EO140" i="2"/>
  <c r="DT140" i="2"/>
  <c r="FQ140" i="2"/>
  <c r="EH140" i="2"/>
  <c r="PI140" i="2"/>
  <c r="CD140" i="2"/>
  <c r="NS140" i="2"/>
  <c r="LO140" i="2"/>
  <c r="GL140" i="2"/>
  <c r="TC140" i="2"/>
  <c r="QR140" i="2"/>
  <c r="BI140" i="2"/>
  <c r="L137" i="2"/>
  <c r="L138" i="2"/>
  <c r="L139" i="2"/>
  <c r="L140" i="2"/>
  <c r="AU139" i="2"/>
  <c r="EO139" i="2"/>
  <c r="EA139" i="2"/>
  <c r="DT139" i="2"/>
  <c r="EH139" i="2"/>
  <c r="FQ139" i="2"/>
  <c r="CD139" i="2"/>
  <c r="NS139" i="2"/>
  <c r="LO139" i="2"/>
  <c r="GL139" i="2"/>
  <c r="TJ138" i="2"/>
  <c r="TJ139" i="2"/>
  <c r="TJ140" i="2"/>
  <c r="BI139" i="2"/>
  <c r="AU138" i="2"/>
  <c r="BI138" i="2"/>
  <c r="GL138" i="2"/>
  <c r="LO138" i="2"/>
  <c r="CD138" i="2"/>
  <c r="NS138" i="2"/>
  <c r="FQ138" i="2"/>
  <c r="DT138" i="2"/>
  <c r="EA138" i="2"/>
  <c r="EO138" i="2"/>
  <c r="AU137" i="2"/>
  <c r="EO137" i="2"/>
  <c r="EA137" i="2"/>
  <c r="DT137" i="2"/>
  <c r="FQ137" i="2"/>
  <c r="CD137" i="2"/>
  <c r="NS137" i="2"/>
  <c r="LO137" i="2"/>
  <c r="GL137" i="2"/>
  <c r="TJ137" i="2"/>
  <c r="QR137" i="2"/>
  <c r="QR138" i="2"/>
  <c r="QR139" i="2"/>
  <c r="NE138" i="2"/>
  <c r="NE139" i="2"/>
  <c r="NE140" i="2"/>
  <c r="MC137" i="2"/>
  <c r="MC138" i="2"/>
  <c r="NL136" i="2"/>
  <c r="NL137" i="2"/>
  <c r="NL138" i="2"/>
  <c r="NL139" i="2"/>
  <c r="TX139" i="2"/>
  <c r="TX138" i="2"/>
  <c r="TX137" i="2"/>
  <c r="TX136" i="2"/>
  <c r="TX135" i="2"/>
  <c r="TX134" i="2"/>
  <c r="TX133" i="2"/>
  <c r="TX132" i="2"/>
  <c r="TX131" i="2"/>
  <c r="TX130" i="2"/>
  <c r="TX129" i="2"/>
  <c r="TX128" i="2"/>
  <c r="TX127" i="2"/>
  <c r="TX126" i="2"/>
  <c r="TX125" i="2"/>
  <c r="TX124" i="2"/>
  <c r="TX123" i="2"/>
  <c r="TX122" i="2"/>
  <c r="TX121" i="2"/>
  <c r="TX120" i="2"/>
  <c r="TX119" i="2"/>
  <c r="TX118" i="2"/>
  <c r="TX117" i="2"/>
  <c r="TX116" i="2"/>
  <c r="TX115" i="2"/>
  <c r="TX114" i="2"/>
  <c r="TX113" i="2"/>
  <c r="TX112" i="2"/>
  <c r="TX111" i="2"/>
  <c r="TX110" i="2"/>
  <c r="TX109" i="2"/>
  <c r="TX108" i="2"/>
  <c r="TX107" i="2"/>
  <c r="TX106" i="2"/>
  <c r="TX105" i="2"/>
  <c r="TX104" i="2"/>
  <c r="TX103" i="2"/>
  <c r="TX102" i="2"/>
  <c r="TX101" i="2"/>
  <c r="TX100" i="2"/>
  <c r="TX99" i="2"/>
  <c r="TX98" i="2"/>
  <c r="TX97" i="2"/>
  <c r="TX96" i="2"/>
  <c r="TX95" i="2"/>
  <c r="TX94" i="2"/>
  <c r="TX93" i="2"/>
  <c r="TX92" i="2"/>
  <c r="TX91" i="2"/>
  <c r="TX90" i="2"/>
  <c r="TX89" i="2"/>
  <c r="TX88" i="2"/>
  <c r="TX87" i="2"/>
  <c r="TX86" i="2"/>
  <c r="TX85" i="2"/>
  <c r="TX84" i="2"/>
  <c r="TX83" i="2"/>
  <c r="TX82" i="2"/>
  <c r="TX81" i="2"/>
  <c r="TX80" i="2"/>
  <c r="TX79" i="2"/>
  <c r="TX78" i="2"/>
  <c r="TX77" i="2"/>
  <c r="TX76" i="2"/>
  <c r="TX75" i="2"/>
  <c r="TX74" i="2"/>
  <c r="TX73" i="2"/>
  <c r="TX72" i="2"/>
  <c r="TX71" i="2"/>
  <c r="TX70" i="2"/>
  <c r="TX69" i="2"/>
  <c r="TX68" i="2"/>
  <c r="TX67" i="2"/>
  <c r="TX66" i="2"/>
  <c r="TX65" i="2"/>
  <c r="TX64" i="2"/>
  <c r="TX63" i="2"/>
  <c r="TX62" i="2"/>
  <c r="TX61" i="2"/>
  <c r="TX60" i="2"/>
  <c r="TX59" i="2"/>
  <c r="TX58" i="2"/>
  <c r="TX57" i="2"/>
  <c r="TX56" i="2"/>
  <c r="TX55" i="2"/>
  <c r="TX54" i="2"/>
  <c r="TX53" i="2"/>
  <c r="TX52" i="2"/>
  <c r="TX51" i="2"/>
  <c r="TX50" i="2"/>
  <c r="TX49" i="2"/>
  <c r="TX48" i="2"/>
  <c r="TX47" i="2"/>
  <c r="TX46" i="2"/>
  <c r="TX45" i="2"/>
  <c r="TX44" i="2"/>
  <c r="TX43" i="2"/>
  <c r="TX42" i="2"/>
  <c r="TX41" i="2"/>
  <c r="TX40" i="2"/>
  <c r="TX39" i="2"/>
  <c r="TX38" i="2"/>
  <c r="TX37" i="2"/>
  <c r="TX36" i="2"/>
  <c r="TX35" i="2"/>
  <c r="TX34" i="2"/>
  <c r="TX33" i="2"/>
  <c r="TX32" i="2"/>
  <c r="TX31" i="2"/>
  <c r="TX30" i="2"/>
  <c r="TX29" i="2"/>
  <c r="TX28" i="2"/>
  <c r="TX27" i="2"/>
  <c r="TX26" i="2"/>
  <c r="TQ135" i="2"/>
  <c r="TQ136" i="2"/>
  <c r="TQ137" i="2"/>
  <c r="TQ138" i="2"/>
  <c r="TQ139" i="2"/>
  <c r="AU136" i="2"/>
  <c r="AN135" i="2"/>
  <c r="AN136" i="2"/>
  <c r="AN137" i="2"/>
  <c r="AN138" i="2"/>
  <c r="AN139" i="2"/>
  <c r="EO136" i="2"/>
  <c r="EA136" i="2"/>
  <c r="DT136" i="2"/>
  <c r="EH135" i="2"/>
  <c r="EH136" i="2"/>
  <c r="EH137" i="2"/>
  <c r="EH138" i="2"/>
  <c r="FQ136" i="2"/>
  <c r="PI135" i="2"/>
  <c r="PI136" i="2"/>
  <c r="PI137" i="2"/>
  <c r="PI138" i="2"/>
  <c r="PI139" i="2"/>
  <c r="CD136" i="2"/>
  <c r="NS136" i="2"/>
  <c r="NZ135" i="2"/>
  <c r="NZ136" i="2"/>
  <c r="NZ137" i="2"/>
  <c r="NZ138" i="2"/>
  <c r="NZ139" i="2"/>
  <c r="NZ140" i="2"/>
  <c r="LO136" i="2"/>
  <c r="GL136" i="2"/>
  <c r="TJ134" i="2"/>
  <c r="TJ135" i="2"/>
  <c r="TJ136" i="2"/>
  <c r="QR136" i="2"/>
  <c r="BI135" i="2"/>
  <c r="BI136" i="2"/>
  <c r="BI137" i="2"/>
  <c r="QR134" i="2"/>
  <c r="QR135" i="2"/>
  <c r="DT135" i="2"/>
  <c r="EA135" i="2"/>
  <c r="EO135" i="2"/>
  <c r="FQ135" i="2"/>
  <c r="LO135" i="2"/>
  <c r="SO134" i="2"/>
  <c r="SO135" i="2"/>
  <c r="SO136" i="2"/>
  <c r="SO137" i="2"/>
  <c r="SO138" i="2"/>
  <c r="SO139" i="2"/>
  <c r="SO140" i="2"/>
  <c r="SO141" i="2"/>
  <c r="GL135" i="2"/>
  <c r="CD135" i="2"/>
  <c r="NS135" i="2"/>
  <c r="NE135" i="2"/>
  <c r="MC135" i="2"/>
  <c r="AU135" i="2"/>
  <c r="E30" i="3"/>
  <c r="BB135" i="2"/>
  <c r="BB136" i="2"/>
  <c r="BB137" i="2"/>
  <c r="BB138" i="2"/>
  <c r="BB139" i="2"/>
  <c r="BB140" i="2"/>
  <c r="BB141" i="2"/>
  <c r="E135" i="2"/>
  <c r="E136" i="2"/>
  <c r="E137" i="2"/>
  <c r="E138" i="2"/>
  <c r="E139" i="2"/>
  <c r="E140" i="2"/>
  <c r="E141" i="2"/>
  <c r="D7" i="6"/>
  <c r="D8" i="6"/>
  <c r="D9" i="6"/>
  <c r="D10" i="6"/>
  <c r="D11" i="6"/>
  <c r="D12" i="6"/>
  <c r="F139" i="6"/>
  <c r="G32" i="3"/>
  <c r="E28" i="3"/>
  <c r="E26" i="3"/>
  <c r="D137" i="6"/>
  <c r="D96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QK46" i="2"/>
  <c r="QK47" i="2"/>
  <c r="QK48" i="2"/>
  <c r="QK49" i="2"/>
  <c r="QK50" i="2"/>
  <c r="QK51" i="2"/>
  <c r="QK52" i="2"/>
  <c r="QK53" i="2"/>
  <c r="QK54" i="2"/>
  <c r="QK55" i="2"/>
  <c r="QK56" i="2"/>
  <c r="QK57" i="2"/>
  <c r="QK58" i="2"/>
  <c r="QK59" i="2"/>
  <c r="QK60" i="2"/>
  <c r="QK61" i="2"/>
  <c r="G82" i="6"/>
  <c r="G81" i="6"/>
  <c r="G80" i="6"/>
  <c r="G79" i="6"/>
  <c r="G78" i="6"/>
  <c r="FQ133" i="2"/>
  <c r="FQ134" i="2"/>
  <c r="SV237" i="2"/>
  <c r="SV236" i="2"/>
  <c r="SV235" i="2"/>
  <c r="SV234" i="2"/>
  <c r="SV233" i="2"/>
  <c r="SV232" i="2"/>
  <c r="SV231" i="2"/>
  <c r="SV230" i="2"/>
  <c r="SV229" i="2"/>
  <c r="SV228" i="2"/>
  <c r="SV227" i="2"/>
  <c r="SV226" i="2"/>
  <c r="SV225" i="2"/>
  <c r="SV224" i="2"/>
  <c r="SV223" i="2"/>
  <c r="SV222" i="2"/>
  <c r="SV221" i="2"/>
  <c r="SV220" i="2"/>
  <c r="SV219" i="2"/>
  <c r="SV218" i="2"/>
  <c r="SV217" i="2"/>
  <c r="SV216" i="2"/>
  <c r="SV215" i="2"/>
  <c r="SV214" i="2"/>
  <c r="SV213" i="2"/>
  <c r="SV212" i="2"/>
  <c r="SV211" i="2"/>
  <c r="SV210" i="2"/>
  <c r="SV209" i="2"/>
  <c r="SV208" i="2"/>
  <c r="SV207" i="2"/>
  <c r="SV206" i="2"/>
  <c r="SV205" i="2"/>
  <c r="SV204" i="2"/>
  <c r="SV203" i="2"/>
  <c r="SV202" i="2"/>
  <c r="SV201" i="2"/>
  <c r="SV200" i="2"/>
  <c r="SV199" i="2"/>
  <c r="SV198" i="2"/>
  <c r="SV197" i="2"/>
  <c r="SV196" i="2"/>
  <c r="SV195" i="2"/>
  <c r="SV194" i="2"/>
  <c r="SV193" i="2"/>
  <c r="SV192" i="2"/>
  <c r="SV191" i="2"/>
  <c r="SV190" i="2"/>
  <c r="SV189" i="2"/>
  <c r="SV188" i="2"/>
  <c r="SV187" i="2"/>
  <c r="SV186" i="2"/>
  <c r="SV185" i="2"/>
  <c r="SV184" i="2"/>
  <c r="SV183" i="2"/>
  <c r="SV182" i="2"/>
  <c r="SV181" i="2"/>
  <c r="SV180" i="2"/>
  <c r="SV179" i="2"/>
  <c r="SV178" i="2"/>
  <c r="SV177" i="2"/>
  <c r="SV176" i="2"/>
  <c r="SV175" i="2"/>
  <c r="SV174" i="2"/>
  <c r="SV173" i="2"/>
  <c r="SV172" i="2"/>
  <c r="SV171" i="2"/>
  <c r="SV170" i="2"/>
  <c r="SV169" i="2"/>
  <c r="SV168" i="2"/>
  <c r="SV167" i="2"/>
  <c r="SV166" i="2"/>
  <c r="SV165" i="2"/>
  <c r="SV164" i="2"/>
  <c r="SV163" i="2"/>
  <c r="SV162" i="2"/>
  <c r="SV161" i="2"/>
  <c r="SV160" i="2"/>
  <c r="SV159" i="2"/>
  <c r="SV158" i="2"/>
  <c r="SV157" i="2"/>
  <c r="SV156" i="2"/>
  <c r="SV155" i="2"/>
  <c r="SV154" i="2"/>
  <c r="SV153" i="2"/>
  <c r="SV152" i="2"/>
  <c r="SV151" i="2"/>
  <c r="SV150" i="2"/>
  <c r="SV149" i="2"/>
  <c r="SV148" i="2"/>
  <c r="SV147" i="2"/>
  <c r="SV146" i="2"/>
  <c r="SV145" i="2"/>
  <c r="SV144" i="2"/>
  <c r="SV143" i="2"/>
  <c r="SV142" i="2"/>
  <c r="SV141" i="2"/>
  <c r="SV140" i="2"/>
  <c r="SV139" i="2"/>
  <c r="SV138" i="2"/>
  <c r="SV137" i="2"/>
  <c r="SV136" i="2"/>
  <c r="SV135" i="2"/>
  <c r="SV134" i="2"/>
  <c r="SV133" i="2"/>
  <c r="SV132" i="2"/>
  <c r="SV131" i="2"/>
  <c r="SV130" i="2"/>
  <c r="SV129" i="2"/>
  <c r="SV128" i="2"/>
  <c r="SV127" i="2"/>
  <c r="SV126" i="2"/>
  <c r="SV125" i="2"/>
  <c r="SV124" i="2"/>
  <c r="SV123" i="2"/>
  <c r="SV122" i="2"/>
  <c r="SV121" i="2"/>
  <c r="SV120" i="2"/>
  <c r="SV119" i="2"/>
  <c r="SV118" i="2"/>
  <c r="SV117" i="2"/>
  <c r="SV116" i="2"/>
  <c r="SV115" i="2"/>
  <c r="SV114" i="2"/>
  <c r="SV113" i="2"/>
  <c r="SV112" i="2"/>
  <c r="SV111" i="2"/>
  <c r="SV110" i="2"/>
  <c r="SV109" i="2"/>
  <c r="SV108" i="2"/>
  <c r="SV107" i="2"/>
  <c r="SV106" i="2"/>
  <c r="SV105" i="2"/>
  <c r="SV104" i="2"/>
  <c r="SV103" i="2"/>
  <c r="SV102" i="2"/>
  <c r="SV101" i="2"/>
  <c r="SV100" i="2"/>
  <c r="SV99" i="2"/>
  <c r="SV98" i="2"/>
  <c r="SV97" i="2"/>
  <c r="SV96" i="2"/>
  <c r="SV95" i="2"/>
  <c r="SH235" i="2"/>
  <c r="SH234" i="2"/>
  <c r="SH233" i="2"/>
  <c r="SH232" i="2"/>
  <c r="SH231" i="2"/>
  <c r="SH230" i="2"/>
  <c r="SH229" i="2"/>
  <c r="SH228" i="2"/>
  <c r="SH227" i="2"/>
  <c r="SH226" i="2"/>
  <c r="SH225" i="2"/>
  <c r="SH224" i="2"/>
  <c r="SH223" i="2"/>
  <c r="SH222" i="2"/>
  <c r="SH221" i="2"/>
  <c r="SH220" i="2"/>
  <c r="SH219" i="2"/>
  <c r="SH218" i="2"/>
  <c r="SH217" i="2"/>
  <c r="SH216" i="2"/>
  <c r="SH215" i="2"/>
  <c r="SH214" i="2"/>
  <c r="SH213" i="2"/>
  <c r="SH212" i="2"/>
  <c r="SH211" i="2"/>
  <c r="SH210" i="2"/>
  <c r="SH209" i="2"/>
  <c r="SH208" i="2"/>
  <c r="SH207" i="2"/>
  <c r="SH206" i="2"/>
  <c r="SH205" i="2"/>
  <c r="SH204" i="2"/>
  <c r="SH203" i="2"/>
  <c r="SH202" i="2"/>
  <c r="SH201" i="2"/>
  <c r="SH200" i="2"/>
  <c r="SH199" i="2"/>
  <c r="SH198" i="2"/>
  <c r="SH197" i="2"/>
  <c r="SH196" i="2"/>
  <c r="SH195" i="2"/>
  <c r="SH194" i="2"/>
  <c r="SH193" i="2"/>
  <c r="SH192" i="2"/>
  <c r="SH191" i="2"/>
  <c r="SH190" i="2"/>
  <c r="SH189" i="2"/>
  <c r="SH188" i="2"/>
  <c r="SH187" i="2"/>
  <c r="SH186" i="2"/>
  <c r="SH185" i="2"/>
  <c r="SH184" i="2"/>
  <c r="SH183" i="2"/>
  <c r="SH182" i="2"/>
  <c r="SH181" i="2"/>
  <c r="SH180" i="2"/>
  <c r="SH179" i="2"/>
  <c r="SH178" i="2"/>
  <c r="SH177" i="2"/>
  <c r="SH176" i="2"/>
  <c r="SH175" i="2"/>
  <c r="SH174" i="2"/>
  <c r="SH173" i="2"/>
  <c r="SH172" i="2"/>
  <c r="SH171" i="2"/>
  <c r="SH170" i="2"/>
  <c r="SH169" i="2"/>
  <c r="SH168" i="2"/>
  <c r="SH167" i="2"/>
  <c r="SH166" i="2"/>
  <c r="SH165" i="2"/>
  <c r="SH164" i="2"/>
  <c r="SH163" i="2"/>
  <c r="SH162" i="2"/>
  <c r="SH161" i="2"/>
  <c r="SH160" i="2"/>
  <c r="SH159" i="2"/>
  <c r="SH158" i="2"/>
  <c r="SH157" i="2"/>
  <c r="SH156" i="2"/>
  <c r="SH155" i="2"/>
  <c r="SH154" i="2"/>
  <c r="SH153" i="2"/>
  <c r="SH152" i="2"/>
  <c r="SH151" i="2"/>
  <c r="SH150" i="2"/>
  <c r="SH149" i="2"/>
  <c r="SH148" i="2"/>
  <c r="SH147" i="2"/>
  <c r="SH146" i="2"/>
  <c r="SH145" i="2"/>
  <c r="SH144" i="2"/>
  <c r="SH143" i="2"/>
  <c r="SH142" i="2"/>
  <c r="SH141" i="2"/>
  <c r="SH140" i="2"/>
  <c r="SH139" i="2"/>
  <c r="SH138" i="2"/>
  <c r="SH137" i="2"/>
  <c r="SH136" i="2"/>
  <c r="SH135" i="2"/>
  <c r="SH134" i="2"/>
  <c r="SH133" i="2"/>
  <c r="SH132" i="2"/>
  <c r="SH131" i="2"/>
  <c r="SH130" i="2"/>
  <c r="SH129" i="2"/>
  <c r="SH128" i="2"/>
  <c r="SH127" i="2"/>
  <c r="SH126" i="2"/>
  <c r="SH125" i="2"/>
  <c r="SH124" i="2"/>
  <c r="SH123" i="2"/>
  <c r="SH122" i="2"/>
  <c r="SH121" i="2"/>
  <c r="SH120" i="2"/>
  <c r="SH119" i="2"/>
  <c r="SH118" i="2"/>
  <c r="SH117" i="2"/>
  <c r="SH116" i="2"/>
  <c r="SH115" i="2"/>
  <c r="SH114" i="2"/>
  <c r="SH113" i="2"/>
  <c r="SH112" i="2"/>
  <c r="SH111" i="2"/>
  <c r="SH110" i="2"/>
  <c r="SH109" i="2"/>
  <c r="SH108" i="2"/>
  <c r="SH107" i="2"/>
  <c r="SH106" i="2"/>
  <c r="SH105" i="2"/>
  <c r="SH104" i="2"/>
  <c r="SH103" i="2"/>
  <c r="SH102" i="2"/>
  <c r="SH101" i="2"/>
  <c r="SH100" i="2"/>
  <c r="SH99" i="2"/>
  <c r="SH98" i="2"/>
  <c r="SH97" i="2"/>
  <c r="SH96" i="2"/>
  <c r="SH95" i="2"/>
  <c r="SH94" i="2"/>
  <c r="SH93" i="2"/>
  <c r="RT233" i="2"/>
  <c r="RT232" i="2"/>
  <c r="RT231" i="2"/>
  <c r="RT230" i="2"/>
  <c r="RT229" i="2"/>
  <c r="RT228" i="2"/>
  <c r="RT227" i="2"/>
  <c r="RT226" i="2"/>
  <c r="RT225" i="2"/>
  <c r="RT224" i="2"/>
  <c r="RT223" i="2"/>
  <c r="RT222" i="2"/>
  <c r="RT221" i="2"/>
  <c r="RT220" i="2"/>
  <c r="RT219" i="2"/>
  <c r="RT218" i="2"/>
  <c r="RT217" i="2"/>
  <c r="RT216" i="2"/>
  <c r="RT215" i="2"/>
  <c r="RT214" i="2"/>
  <c r="RT213" i="2"/>
  <c r="RT212" i="2"/>
  <c r="RT211" i="2"/>
  <c r="RT210" i="2"/>
  <c r="RT209" i="2"/>
  <c r="RT208" i="2"/>
  <c r="RT207" i="2"/>
  <c r="RT206" i="2"/>
  <c r="RT205" i="2"/>
  <c r="RT204" i="2"/>
  <c r="RT203" i="2"/>
  <c r="RT202" i="2"/>
  <c r="RT201" i="2"/>
  <c r="RT200" i="2"/>
  <c r="RT199" i="2"/>
  <c r="RT198" i="2"/>
  <c r="RT197" i="2"/>
  <c r="RT196" i="2"/>
  <c r="RT195" i="2"/>
  <c r="RT194" i="2"/>
  <c r="RT193" i="2"/>
  <c r="RT192" i="2"/>
  <c r="RT191" i="2"/>
  <c r="RT190" i="2"/>
  <c r="RT189" i="2"/>
  <c r="RT188" i="2"/>
  <c r="RT187" i="2"/>
  <c r="RT186" i="2"/>
  <c r="RT185" i="2"/>
  <c r="RT183" i="2"/>
  <c r="RT182" i="2"/>
  <c r="RT181" i="2"/>
  <c r="RT180" i="2"/>
  <c r="RT172" i="2"/>
  <c r="RT171" i="2"/>
  <c r="RT169" i="2"/>
  <c r="RT168" i="2"/>
  <c r="RT167" i="2"/>
  <c r="RT166" i="2"/>
  <c r="RT165" i="2"/>
  <c r="RT164" i="2"/>
  <c r="RT162" i="2"/>
  <c r="RT161" i="2"/>
  <c r="RT160" i="2"/>
  <c r="RT159" i="2"/>
  <c r="RT158" i="2"/>
  <c r="RT157" i="2"/>
  <c r="RT155" i="2"/>
  <c r="RT154" i="2"/>
  <c r="RT153" i="2"/>
  <c r="RT152" i="2"/>
  <c r="RT151" i="2"/>
  <c r="RT150" i="2"/>
  <c r="RT149" i="2"/>
  <c r="RT148" i="2"/>
  <c r="RT147" i="2"/>
  <c r="RT146" i="2"/>
  <c r="RT145" i="2"/>
  <c r="RT144" i="2"/>
  <c r="RT143" i="2"/>
  <c r="RT142" i="2"/>
  <c r="RT141" i="2"/>
  <c r="RT140" i="2"/>
  <c r="RT139" i="2"/>
  <c r="RT138" i="2"/>
  <c r="RT137" i="2"/>
  <c r="RT136" i="2"/>
  <c r="RT135" i="2"/>
  <c r="RT134" i="2"/>
  <c r="RT133" i="2"/>
  <c r="RT132" i="2"/>
  <c r="RT131" i="2"/>
  <c r="RT130" i="2"/>
  <c r="RT129" i="2"/>
  <c r="RT128" i="2"/>
  <c r="RT127" i="2"/>
  <c r="RT126" i="2"/>
  <c r="RT125" i="2"/>
  <c r="RT124" i="2"/>
  <c r="RT123" i="2"/>
  <c r="RT122" i="2"/>
  <c r="RT121" i="2"/>
  <c r="RT120" i="2"/>
  <c r="RT119" i="2"/>
  <c r="RT118" i="2"/>
  <c r="RT117" i="2"/>
  <c r="RT116" i="2"/>
  <c r="RT115" i="2"/>
  <c r="RT114" i="2"/>
  <c r="RT113" i="2"/>
  <c r="RT112" i="2"/>
  <c r="RT111" i="2"/>
  <c r="RT110" i="2"/>
  <c r="RT109" i="2"/>
  <c r="RT108" i="2"/>
  <c r="RT107" i="2"/>
  <c r="RT106" i="2"/>
  <c r="RT105" i="2"/>
  <c r="RT104" i="2"/>
  <c r="RT103" i="2"/>
  <c r="RT102" i="2"/>
  <c r="RT101" i="2"/>
  <c r="RT100" i="2"/>
  <c r="RT99" i="2"/>
  <c r="RT98" i="2"/>
  <c r="RT97" i="2"/>
  <c r="RT96" i="2"/>
  <c r="RT95" i="2"/>
  <c r="RT94" i="2"/>
  <c r="RT93" i="2"/>
  <c r="RT92" i="2"/>
  <c r="RT91" i="2"/>
  <c r="RF242" i="2"/>
  <c r="RF241" i="2"/>
  <c r="RF240" i="2"/>
  <c r="RF239" i="2"/>
  <c r="RF238" i="2"/>
  <c r="RF237" i="2"/>
  <c r="RF236" i="2"/>
  <c r="RF235" i="2"/>
  <c r="RF234" i="2"/>
  <c r="RF233" i="2"/>
  <c r="RF232" i="2"/>
  <c r="RF231" i="2"/>
  <c r="RF230" i="2"/>
  <c r="RF229" i="2"/>
  <c r="RF228" i="2"/>
  <c r="RF227" i="2"/>
  <c r="RF226" i="2"/>
  <c r="RF225" i="2"/>
  <c r="RF224" i="2"/>
  <c r="RF223" i="2"/>
  <c r="RF222" i="2"/>
  <c r="RF221" i="2"/>
  <c r="RF220" i="2"/>
  <c r="RF219" i="2"/>
  <c r="RF218" i="2"/>
  <c r="RF217" i="2"/>
  <c r="RF216" i="2"/>
  <c r="RF215" i="2"/>
  <c r="RF214" i="2"/>
  <c r="RF213" i="2"/>
  <c r="RF212" i="2"/>
  <c r="RF211" i="2"/>
  <c r="RF210" i="2"/>
  <c r="RF209" i="2"/>
  <c r="RF208" i="2"/>
  <c r="RF207" i="2"/>
  <c r="RF206" i="2"/>
  <c r="RF205" i="2"/>
  <c r="RF204" i="2"/>
  <c r="RF203" i="2"/>
  <c r="RF202" i="2"/>
  <c r="RF201" i="2"/>
  <c r="RF200" i="2"/>
  <c r="RF199" i="2"/>
  <c r="RF198" i="2"/>
  <c r="RF197" i="2"/>
  <c r="RF196" i="2"/>
  <c r="RF195" i="2"/>
  <c r="RF194" i="2"/>
  <c r="RF193" i="2"/>
  <c r="RF192" i="2"/>
  <c r="RF191" i="2"/>
  <c r="RF190" i="2"/>
  <c r="RF189" i="2"/>
  <c r="RF188" i="2"/>
  <c r="RF187" i="2"/>
  <c r="RF186" i="2"/>
  <c r="RF185" i="2"/>
  <c r="RF184" i="2"/>
  <c r="RF183" i="2"/>
  <c r="RF182" i="2"/>
  <c r="RF181" i="2"/>
  <c r="RF180" i="2"/>
  <c r="RF179" i="2"/>
  <c r="RF178" i="2"/>
  <c r="RF177" i="2"/>
  <c r="RF176" i="2"/>
  <c r="RF175" i="2"/>
  <c r="RF174" i="2"/>
  <c r="RF173" i="2"/>
  <c r="RF172" i="2"/>
  <c r="RF171" i="2"/>
  <c r="RF170" i="2"/>
  <c r="RF169" i="2"/>
  <c r="RF168" i="2"/>
  <c r="RF167" i="2"/>
  <c r="RF166" i="2"/>
  <c r="RF165" i="2"/>
  <c r="RF164" i="2"/>
  <c r="RF163" i="2"/>
  <c r="RF162" i="2"/>
  <c r="RF161" i="2"/>
  <c r="RF160" i="2"/>
  <c r="RF159" i="2"/>
  <c r="RF158" i="2"/>
  <c r="RF157" i="2"/>
  <c r="RF156" i="2"/>
  <c r="RF155" i="2"/>
  <c r="RF154" i="2"/>
  <c r="RF153" i="2"/>
  <c r="RF152" i="2"/>
  <c r="RF151" i="2"/>
  <c r="RF150" i="2"/>
  <c r="RF149" i="2"/>
  <c r="RF148" i="2"/>
  <c r="RF147" i="2"/>
  <c r="RF146" i="2"/>
  <c r="RF145" i="2"/>
  <c r="RF144" i="2"/>
  <c r="RF143" i="2"/>
  <c r="RF142" i="2"/>
  <c r="RF141" i="2"/>
  <c r="RF140" i="2"/>
  <c r="RF139" i="2"/>
  <c r="RF138" i="2"/>
  <c r="RF137" i="2"/>
  <c r="RF136" i="2"/>
  <c r="RF135" i="2"/>
  <c r="RF134" i="2"/>
  <c r="RF133" i="2"/>
  <c r="RF132" i="2"/>
  <c r="RF131" i="2"/>
  <c r="RF130" i="2"/>
  <c r="RF129" i="2"/>
  <c r="RF128" i="2"/>
  <c r="RF127" i="2"/>
  <c r="RF126" i="2"/>
  <c r="RF125" i="2"/>
  <c r="RF124" i="2"/>
  <c r="RF123" i="2"/>
  <c r="RF122" i="2"/>
  <c r="RF121" i="2"/>
  <c r="RF120" i="2"/>
  <c r="RF119" i="2"/>
  <c r="RF118" i="2"/>
  <c r="RF117" i="2"/>
  <c r="RF116" i="2"/>
  <c r="RF115" i="2"/>
  <c r="RF114" i="2"/>
  <c r="RF113" i="2"/>
  <c r="RF112" i="2"/>
  <c r="RF111" i="2"/>
  <c r="RF110" i="2"/>
  <c r="RF109" i="2"/>
  <c r="RF108" i="2"/>
  <c r="RF107" i="2"/>
  <c r="RF106" i="2"/>
  <c r="RF105" i="2"/>
  <c r="RF104" i="2"/>
  <c r="RF103" i="2"/>
  <c r="RF102" i="2"/>
  <c r="RF101" i="2"/>
  <c r="RF100" i="2"/>
  <c r="QY243" i="2"/>
  <c r="QY242" i="2"/>
  <c r="QY241" i="2"/>
  <c r="QY240" i="2"/>
  <c r="QY239" i="2"/>
  <c r="QY238" i="2"/>
  <c r="QY237" i="2"/>
  <c r="QY236" i="2"/>
  <c r="QY235" i="2"/>
  <c r="QY234" i="2"/>
  <c r="QY233" i="2"/>
  <c r="QY232" i="2"/>
  <c r="QY231" i="2"/>
  <c r="QY230" i="2"/>
  <c r="QY229" i="2"/>
  <c r="QY228" i="2"/>
  <c r="QY227" i="2"/>
  <c r="QY226" i="2"/>
  <c r="QY225" i="2"/>
  <c r="QY224" i="2"/>
  <c r="QY223" i="2"/>
  <c r="QY222" i="2"/>
  <c r="QY221" i="2"/>
  <c r="QY220" i="2"/>
  <c r="QY219" i="2"/>
  <c r="QY218" i="2"/>
  <c r="QY217" i="2"/>
  <c r="QY216" i="2"/>
  <c r="QY215" i="2"/>
  <c r="QY214" i="2"/>
  <c r="QY213" i="2"/>
  <c r="QY212" i="2"/>
  <c r="QY211" i="2"/>
  <c r="QY210" i="2"/>
  <c r="QY209" i="2"/>
  <c r="QY208" i="2"/>
  <c r="QY207" i="2"/>
  <c r="QY206" i="2"/>
  <c r="QY205" i="2"/>
  <c r="QY204" i="2"/>
  <c r="QY203" i="2"/>
  <c r="QY202" i="2"/>
  <c r="QY201" i="2"/>
  <c r="QY200" i="2"/>
  <c r="QY199" i="2"/>
  <c r="QY198" i="2"/>
  <c r="QY197" i="2"/>
  <c r="QY196" i="2"/>
  <c r="QY195" i="2"/>
  <c r="QY194" i="2"/>
  <c r="QY193" i="2"/>
  <c r="QY192" i="2"/>
  <c r="QY191" i="2"/>
  <c r="QY190" i="2"/>
  <c r="QY189" i="2"/>
  <c r="QY188" i="2"/>
  <c r="QY187" i="2"/>
  <c r="QY186" i="2"/>
  <c r="QY185" i="2"/>
  <c r="QY184" i="2"/>
  <c r="QY183" i="2"/>
  <c r="QY182" i="2"/>
  <c r="QY181" i="2"/>
  <c r="QY180" i="2"/>
  <c r="QY179" i="2"/>
  <c r="QY178" i="2"/>
  <c r="QY177" i="2"/>
  <c r="QY176" i="2"/>
  <c r="QY175" i="2"/>
  <c r="QY174" i="2"/>
  <c r="QY173" i="2"/>
  <c r="QY172" i="2"/>
  <c r="QY171" i="2"/>
  <c r="QY170" i="2"/>
  <c r="QY169" i="2"/>
  <c r="QY168" i="2"/>
  <c r="QY167" i="2"/>
  <c r="QY166" i="2"/>
  <c r="QY165" i="2"/>
  <c r="QY164" i="2"/>
  <c r="QY163" i="2"/>
  <c r="QY162" i="2"/>
  <c r="QY161" i="2"/>
  <c r="QY160" i="2"/>
  <c r="QY159" i="2"/>
  <c r="QY158" i="2"/>
  <c r="QY157" i="2"/>
  <c r="QY156" i="2"/>
  <c r="QY155" i="2"/>
  <c r="QY154" i="2"/>
  <c r="QY153" i="2"/>
  <c r="QY152" i="2"/>
  <c r="QY151" i="2"/>
  <c r="QY150" i="2"/>
  <c r="QY149" i="2"/>
  <c r="QY148" i="2"/>
  <c r="QY147" i="2"/>
  <c r="QY146" i="2"/>
  <c r="QY145" i="2"/>
  <c r="QY144" i="2"/>
  <c r="QY143" i="2"/>
  <c r="QY142" i="2"/>
  <c r="QY141" i="2"/>
  <c r="QY140" i="2"/>
  <c r="QY139" i="2"/>
  <c r="QY138" i="2"/>
  <c r="QY137" i="2"/>
  <c r="QY136" i="2"/>
  <c r="QY135" i="2"/>
  <c r="QY134" i="2"/>
  <c r="QY133" i="2"/>
  <c r="QY132" i="2"/>
  <c r="QY131" i="2"/>
  <c r="QY130" i="2"/>
  <c r="QY129" i="2"/>
  <c r="QY128" i="2"/>
  <c r="QY127" i="2"/>
  <c r="QY126" i="2"/>
  <c r="QY125" i="2"/>
  <c r="QY124" i="2"/>
  <c r="QY123" i="2"/>
  <c r="QY122" i="2"/>
  <c r="QY121" i="2"/>
  <c r="QY120" i="2"/>
  <c r="QY119" i="2"/>
  <c r="QY118" i="2"/>
  <c r="QY117" i="2"/>
  <c r="QY116" i="2"/>
  <c r="QY115" i="2"/>
  <c r="QY114" i="2"/>
  <c r="QY113" i="2"/>
  <c r="QY112" i="2"/>
  <c r="QY111" i="2"/>
  <c r="QY110" i="2"/>
  <c r="QY109" i="2"/>
  <c r="QY108" i="2"/>
  <c r="QY107" i="2"/>
  <c r="QY106" i="2"/>
  <c r="QY105" i="2"/>
  <c r="QY104" i="2"/>
  <c r="QY103" i="2"/>
  <c r="QY102" i="2"/>
  <c r="QY101" i="2"/>
  <c r="QD245" i="2"/>
  <c r="QD244" i="2"/>
  <c r="QD243" i="2"/>
  <c r="QD242" i="2"/>
  <c r="QD241" i="2"/>
  <c r="QD240" i="2"/>
  <c r="QD239" i="2"/>
  <c r="QD238" i="2"/>
  <c r="QD237" i="2"/>
  <c r="QD236" i="2"/>
  <c r="QD235" i="2"/>
  <c r="QD234" i="2"/>
  <c r="QD233" i="2"/>
  <c r="QD232" i="2"/>
  <c r="QD231" i="2"/>
  <c r="QD230" i="2"/>
  <c r="QD229" i="2"/>
  <c r="QD228" i="2"/>
  <c r="QD227" i="2"/>
  <c r="QD226" i="2"/>
  <c r="QD225" i="2"/>
  <c r="QD224" i="2"/>
  <c r="QD223" i="2"/>
  <c r="QD222" i="2"/>
  <c r="QD221" i="2"/>
  <c r="QD220" i="2"/>
  <c r="QD219" i="2"/>
  <c r="QD218" i="2"/>
  <c r="QD217" i="2"/>
  <c r="QD216" i="2"/>
  <c r="QD215" i="2"/>
  <c r="QD214" i="2"/>
  <c r="QD213" i="2"/>
  <c r="QD212" i="2"/>
  <c r="QD211" i="2"/>
  <c r="QD210" i="2"/>
  <c r="QD209" i="2"/>
  <c r="QD208" i="2"/>
  <c r="QD207" i="2"/>
  <c r="QD206" i="2"/>
  <c r="QD205" i="2"/>
  <c r="QD204" i="2"/>
  <c r="QD203" i="2"/>
  <c r="QD202" i="2"/>
  <c r="QD201" i="2"/>
  <c r="QD200" i="2"/>
  <c r="QD199" i="2"/>
  <c r="QD198" i="2"/>
  <c r="QD197" i="2"/>
  <c r="QD196" i="2"/>
  <c r="QD195" i="2"/>
  <c r="QD194" i="2"/>
  <c r="QD193" i="2"/>
  <c r="QD192" i="2"/>
  <c r="QD191" i="2"/>
  <c r="QD190" i="2"/>
  <c r="QD189" i="2"/>
  <c r="QD188" i="2"/>
  <c r="QD187" i="2"/>
  <c r="QD186" i="2"/>
  <c r="QD185" i="2"/>
  <c r="QD184" i="2"/>
  <c r="QD183" i="2"/>
  <c r="QD182" i="2"/>
  <c r="QD181" i="2"/>
  <c r="QD180" i="2"/>
  <c r="QD179" i="2"/>
  <c r="QD178" i="2"/>
  <c r="QD177" i="2"/>
  <c r="QD176" i="2"/>
  <c r="QD175" i="2"/>
  <c r="QD174" i="2"/>
  <c r="QD173" i="2"/>
  <c r="QD172" i="2"/>
  <c r="QD171" i="2"/>
  <c r="QD170" i="2"/>
  <c r="QD169" i="2"/>
  <c r="QD168" i="2"/>
  <c r="QD167" i="2"/>
  <c r="QD166" i="2"/>
  <c r="QD165" i="2"/>
  <c r="QD164" i="2"/>
  <c r="QD163" i="2"/>
  <c r="QD162" i="2"/>
  <c r="QD161" i="2"/>
  <c r="QD160" i="2"/>
  <c r="QD159" i="2"/>
  <c r="QD158" i="2"/>
  <c r="QD157" i="2"/>
  <c r="QD156" i="2"/>
  <c r="QD155" i="2"/>
  <c r="QD154" i="2"/>
  <c r="QD153" i="2"/>
  <c r="QD152" i="2"/>
  <c r="QD151" i="2"/>
  <c r="QD150" i="2"/>
  <c r="QD149" i="2"/>
  <c r="QD148" i="2"/>
  <c r="QD147" i="2"/>
  <c r="QD146" i="2"/>
  <c r="QD145" i="2"/>
  <c r="QD144" i="2"/>
  <c r="QD143" i="2"/>
  <c r="QD142" i="2"/>
  <c r="QD141" i="2"/>
  <c r="QD140" i="2"/>
  <c r="QD139" i="2"/>
  <c r="QD138" i="2"/>
  <c r="QD137" i="2"/>
  <c r="QD136" i="2"/>
  <c r="QD135" i="2"/>
  <c r="QD133" i="2"/>
  <c r="QD132" i="2"/>
  <c r="QD131" i="2"/>
  <c r="QD130" i="2"/>
  <c r="QD129" i="2"/>
  <c r="QD128" i="2"/>
  <c r="QD127" i="2"/>
  <c r="QD126" i="2"/>
  <c r="QD125" i="2"/>
  <c r="QD124" i="2"/>
  <c r="QD123" i="2"/>
  <c r="QD122" i="2"/>
  <c r="QD121" i="2"/>
  <c r="QD120" i="2"/>
  <c r="QD119" i="2"/>
  <c r="QD118" i="2"/>
  <c r="QD117" i="2"/>
  <c r="QD116" i="2"/>
  <c r="QD115" i="2"/>
  <c r="QD114" i="2"/>
  <c r="QD113" i="2"/>
  <c r="QD112" i="2"/>
  <c r="QD111" i="2"/>
  <c r="QD110" i="2"/>
  <c r="QD109" i="2"/>
  <c r="QD108" i="2"/>
  <c r="QD107" i="2"/>
  <c r="QD106" i="2"/>
  <c r="QD105" i="2"/>
  <c r="QD104" i="2"/>
  <c r="QD103" i="2"/>
  <c r="PW249" i="2"/>
  <c r="PW248" i="2"/>
  <c r="PW247" i="2"/>
  <c r="PW246" i="2"/>
  <c r="PW245" i="2"/>
  <c r="PW244" i="2"/>
  <c r="PW243" i="2"/>
  <c r="PW242" i="2"/>
  <c r="PW241" i="2"/>
  <c r="PW240" i="2"/>
  <c r="PW239" i="2"/>
  <c r="PW238" i="2"/>
  <c r="PW237" i="2"/>
  <c r="PW236" i="2"/>
  <c r="PW235" i="2"/>
  <c r="PW234" i="2"/>
  <c r="PW233" i="2"/>
  <c r="PW232" i="2"/>
  <c r="PW231" i="2"/>
  <c r="PW230" i="2"/>
  <c r="PW229" i="2"/>
  <c r="PW228" i="2"/>
  <c r="PW227" i="2"/>
  <c r="PW226" i="2"/>
  <c r="PW225" i="2"/>
  <c r="PW224" i="2"/>
  <c r="PW223" i="2"/>
  <c r="PW222" i="2"/>
  <c r="PW221" i="2"/>
  <c r="PW220" i="2"/>
  <c r="PW219" i="2"/>
  <c r="PW218" i="2"/>
  <c r="PW217" i="2"/>
  <c r="PW216" i="2"/>
  <c r="PW215" i="2"/>
  <c r="PW214" i="2"/>
  <c r="PW213" i="2"/>
  <c r="PW212" i="2"/>
  <c r="PW211" i="2"/>
  <c r="PW210" i="2"/>
  <c r="PW209" i="2"/>
  <c r="PW208" i="2"/>
  <c r="PW207" i="2"/>
  <c r="PW206" i="2"/>
  <c r="PW205" i="2"/>
  <c r="PW204" i="2"/>
  <c r="PW203" i="2"/>
  <c r="PW202" i="2"/>
  <c r="PW201" i="2"/>
  <c r="PW200" i="2"/>
  <c r="PW199" i="2"/>
  <c r="PW198" i="2"/>
  <c r="PW197" i="2"/>
  <c r="PW196" i="2"/>
  <c r="PW195" i="2"/>
  <c r="PW194" i="2"/>
  <c r="PW193" i="2"/>
  <c r="PW192" i="2"/>
  <c r="PW191" i="2"/>
  <c r="PW190" i="2"/>
  <c r="PW189" i="2"/>
  <c r="PW188" i="2"/>
  <c r="PW187" i="2"/>
  <c r="PW186" i="2"/>
  <c r="PW185" i="2"/>
  <c r="PW184" i="2"/>
  <c r="PW183" i="2"/>
  <c r="PW182" i="2"/>
  <c r="PW181" i="2"/>
  <c r="PW180" i="2"/>
  <c r="PW179" i="2"/>
  <c r="PW178" i="2"/>
  <c r="PW177" i="2"/>
  <c r="PW176" i="2"/>
  <c r="PW175" i="2"/>
  <c r="PW174" i="2"/>
  <c r="PW173" i="2"/>
  <c r="PW172" i="2"/>
  <c r="PW171" i="2"/>
  <c r="PW170" i="2"/>
  <c r="PW169" i="2"/>
  <c r="PW168" i="2"/>
  <c r="PW167" i="2"/>
  <c r="PW166" i="2"/>
  <c r="PW165" i="2"/>
  <c r="PW164" i="2"/>
  <c r="PW163" i="2"/>
  <c r="PW162" i="2"/>
  <c r="PW161" i="2"/>
  <c r="PW160" i="2"/>
  <c r="PW159" i="2"/>
  <c r="PW158" i="2"/>
  <c r="PW157" i="2"/>
  <c r="PW156" i="2"/>
  <c r="PW155" i="2"/>
  <c r="PW154" i="2"/>
  <c r="PW153" i="2"/>
  <c r="PW152" i="2"/>
  <c r="PW151" i="2"/>
  <c r="PW150" i="2"/>
  <c r="PW149" i="2"/>
  <c r="PW148" i="2"/>
  <c r="PW147" i="2"/>
  <c r="PW146" i="2"/>
  <c r="PW145" i="2"/>
  <c r="PW144" i="2"/>
  <c r="PW143" i="2"/>
  <c r="PW142" i="2"/>
  <c r="PW141" i="2"/>
  <c r="PW140" i="2"/>
  <c r="PW139" i="2"/>
  <c r="PW138" i="2"/>
  <c r="PW137" i="2"/>
  <c r="PW136" i="2"/>
  <c r="PW135" i="2"/>
  <c r="PW133" i="2"/>
  <c r="PW132" i="2"/>
  <c r="PW131" i="2"/>
  <c r="PW130" i="2"/>
  <c r="PW129" i="2"/>
  <c r="PW128" i="2"/>
  <c r="PW127" i="2"/>
  <c r="PW126" i="2"/>
  <c r="PW125" i="2"/>
  <c r="PW124" i="2"/>
  <c r="PW123" i="2"/>
  <c r="PW122" i="2"/>
  <c r="PW121" i="2"/>
  <c r="PW120" i="2"/>
  <c r="PW119" i="2"/>
  <c r="PW118" i="2"/>
  <c r="PW117" i="2"/>
  <c r="PW116" i="2"/>
  <c r="PW115" i="2"/>
  <c r="PW114" i="2"/>
  <c r="PW113" i="2"/>
  <c r="PW112" i="2"/>
  <c r="PW111" i="2"/>
  <c r="PW110" i="2"/>
  <c r="PW109" i="2"/>
  <c r="PW108" i="2"/>
  <c r="PW107" i="2"/>
  <c r="PP237" i="2"/>
  <c r="PP236" i="2"/>
  <c r="PP235" i="2"/>
  <c r="PP234" i="2"/>
  <c r="PP233" i="2"/>
  <c r="PP232" i="2"/>
  <c r="PP231" i="2"/>
  <c r="PP230" i="2"/>
  <c r="PP229" i="2"/>
  <c r="PP228" i="2"/>
  <c r="PP227" i="2"/>
  <c r="PP226" i="2"/>
  <c r="PP225" i="2"/>
  <c r="PP224" i="2"/>
  <c r="PP223" i="2"/>
  <c r="PP222" i="2"/>
  <c r="PP221" i="2"/>
  <c r="PP220" i="2"/>
  <c r="PP219" i="2"/>
  <c r="PP218" i="2"/>
  <c r="PP217" i="2"/>
  <c r="PP216" i="2"/>
  <c r="PP215" i="2"/>
  <c r="PP214" i="2"/>
  <c r="PP213" i="2"/>
  <c r="PP212" i="2"/>
  <c r="PP211" i="2"/>
  <c r="PP210" i="2"/>
  <c r="PP209" i="2"/>
  <c r="PP208" i="2"/>
  <c r="PP207" i="2"/>
  <c r="PP206" i="2"/>
  <c r="PP205" i="2"/>
  <c r="PP204" i="2"/>
  <c r="PP203" i="2"/>
  <c r="PP202" i="2"/>
  <c r="PP201" i="2"/>
  <c r="PP200" i="2"/>
  <c r="PP199" i="2"/>
  <c r="PP198" i="2"/>
  <c r="PP197" i="2"/>
  <c r="PP196" i="2"/>
  <c r="PP195" i="2"/>
  <c r="PP194" i="2"/>
  <c r="PP193" i="2"/>
  <c r="PP192" i="2"/>
  <c r="PP191" i="2"/>
  <c r="PP190" i="2"/>
  <c r="PP189" i="2"/>
  <c r="PP188" i="2"/>
  <c r="PP187" i="2"/>
  <c r="PP186" i="2"/>
  <c r="PP185" i="2"/>
  <c r="PP184" i="2"/>
  <c r="PP183" i="2"/>
  <c r="PP182" i="2"/>
  <c r="PP181" i="2"/>
  <c r="PP180" i="2"/>
  <c r="PP179" i="2"/>
  <c r="PP178" i="2"/>
  <c r="PP177" i="2"/>
  <c r="PP176" i="2"/>
  <c r="PP175" i="2"/>
  <c r="PP174" i="2"/>
  <c r="PP173" i="2"/>
  <c r="PP172" i="2"/>
  <c r="PP171" i="2"/>
  <c r="PP170" i="2"/>
  <c r="PP169" i="2"/>
  <c r="PP168" i="2"/>
  <c r="PP167" i="2"/>
  <c r="PP166" i="2"/>
  <c r="PP165" i="2"/>
  <c r="PP164" i="2"/>
  <c r="PP163" i="2"/>
  <c r="PP162" i="2"/>
  <c r="PP161" i="2"/>
  <c r="PP160" i="2"/>
  <c r="PP159" i="2"/>
  <c r="PP158" i="2"/>
  <c r="PP157" i="2"/>
  <c r="PP156" i="2"/>
  <c r="PP155" i="2"/>
  <c r="PP154" i="2"/>
  <c r="PP153" i="2"/>
  <c r="PP152" i="2"/>
  <c r="PP151" i="2"/>
  <c r="PP150" i="2"/>
  <c r="PP149" i="2"/>
  <c r="PP148" i="2"/>
  <c r="PP147" i="2"/>
  <c r="PP146" i="2"/>
  <c r="PP145" i="2"/>
  <c r="PP144" i="2"/>
  <c r="PP143" i="2"/>
  <c r="PP142" i="2"/>
  <c r="PP141" i="2"/>
  <c r="PP140" i="2"/>
  <c r="PP139" i="2"/>
  <c r="PP138" i="2"/>
  <c r="PP137" i="2"/>
  <c r="PP136" i="2"/>
  <c r="PP135" i="2"/>
  <c r="PP133" i="2"/>
  <c r="PP132" i="2"/>
  <c r="PP131" i="2"/>
  <c r="PP130" i="2"/>
  <c r="PP129" i="2"/>
  <c r="PP128" i="2"/>
  <c r="PP127" i="2"/>
  <c r="PP126" i="2"/>
  <c r="PP125" i="2"/>
  <c r="PP124" i="2"/>
  <c r="PP123" i="2"/>
  <c r="PP122" i="2"/>
  <c r="PP121" i="2"/>
  <c r="PP120" i="2"/>
  <c r="PP119" i="2"/>
  <c r="PP118" i="2"/>
  <c r="PP117" i="2"/>
  <c r="PP116" i="2"/>
  <c r="PP115" i="2"/>
  <c r="PP114" i="2"/>
  <c r="PP113" i="2"/>
  <c r="PP112" i="2"/>
  <c r="PP111" i="2"/>
  <c r="PP110" i="2"/>
  <c r="PP109" i="2"/>
  <c r="PP108" i="2"/>
  <c r="PP107" i="2"/>
  <c r="PP106" i="2"/>
  <c r="PP105" i="2"/>
  <c r="PP104" i="2"/>
  <c r="PP103" i="2"/>
  <c r="PP102" i="2"/>
  <c r="PP101" i="2"/>
  <c r="PP100" i="2"/>
  <c r="PP99" i="2"/>
  <c r="PP98" i="2"/>
  <c r="PP97" i="2"/>
  <c r="PP96" i="2"/>
  <c r="PP95" i="2"/>
  <c r="PB204" i="2"/>
  <c r="PB203" i="2"/>
  <c r="PB202" i="2"/>
  <c r="PB201" i="2"/>
  <c r="PB200" i="2"/>
  <c r="PB199" i="2"/>
  <c r="PB198" i="2"/>
  <c r="PB197" i="2"/>
  <c r="PB196" i="2"/>
  <c r="PB195" i="2"/>
  <c r="PB194" i="2"/>
  <c r="PB193" i="2"/>
  <c r="PB192" i="2"/>
  <c r="PB191" i="2"/>
  <c r="PB190" i="2"/>
  <c r="PB189" i="2"/>
  <c r="PB188" i="2"/>
  <c r="PB187" i="2"/>
  <c r="PB186" i="2"/>
  <c r="PB185" i="2"/>
  <c r="PB184" i="2"/>
  <c r="PB183" i="2"/>
  <c r="PB182" i="2"/>
  <c r="PB181" i="2"/>
  <c r="PB180" i="2"/>
  <c r="PB179" i="2"/>
  <c r="PB178" i="2"/>
  <c r="PB177" i="2"/>
  <c r="PB176" i="2"/>
  <c r="PB175" i="2"/>
  <c r="PB174" i="2"/>
  <c r="PB173" i="2"/>
  <c r="PB172" i="2"/>
  <c r="PB171" i="2"/>
  <c r="PB170" i="2"/>
  <c r="PB169" i="2"/>
  <c r="PB168" i="2"/>
  <c r="PB167" i="2"/>
  <c r="PB166" i="2"/>
  <c r="PB165" i="2"/>
  <c r="PB164" i="2"/>
  <c r="PB163" i="2"/>
  <c r="PB162" i="2"/>
  <c r="PB161" i="2"/>
  <c r="PB160" i="2"/>
  <c r="PB159" i="2"/>
  <c r="PB158" i="2"/>
  <c r="PB157" i="2"/>
  <c r="PB156" i="2"/>
  <c r="PB155" i="2"/>
  <c r="PB154" i="2"/>
  <c r="PB153" i="2"/>
  <c r="PB152" i="2"/>
  <c r="PB151" i="2"/>
  <c r="PB150" i="2"/>
  <c r="PB149" i="2"/>
  <c r="PB148" i="2"/>
  <c r="PB147" i="2"/>
  <c r="PB146" i="2"/>
  <c r="PB145" i="2"/>
  <c r="PB144" i="2"/>
  <c r="PB143" i="2"/>
  <c r="PB142" i="2"/>
  <c r="PB141" i="2"/>
  <c r="PB140" i="2"/>
  <c r="PB139" i="2"/>
  <c r="PB138" i="2"/>
  <c r="PB137" i="2"/>
  <c r="PB136" i="2"/>
  <c r="PB135" i="2"/>
  <c r="PB133" i="2"/>
  <c r="PB132" i="2"/>
  <c r="PB131" i="2"/>
  <c r="PB130" i="2"/>
  <c r="PB129" i="2"/>
  <c r="PB128" i="2"/>
  <c r="PB127" i="2"/>
  <c r="PB126" i="2"/>
  <c r="PB125" i="2"/>
  <c r="PB124" i="2"/>
  <c r="PB123" i="2"/>
  <c r="PB122" i="2"/>
  <c r="PB121" i="2"/>
  <c r="PB120" i="2"/>
  <c r="PB119" i="2"/>
  <c r="PB118" i="2"/>
  <c r="PB117" i="2"/>
  <c r="PB116" i="2"/>
  <c r="PB115" i="2"/>
  <c r="PB114" i="2"/>
  <c r="PB113" i="2"/>
  <c r="PB112" i="2"/>
  <c r="PB111" i="2"/>
  <c r="PB110" i="2"/>
  <c r="PB109" i="2"/>
  <c r="PB108" i="2"/>
  <c r="PB107" i="2"/>
  <c r="PB106" i="2"/>
  <c r="PB105" i="2"/>
  <c r="PB104" i="2"/>
  <c r="PB103" i="2"/>
  <c r="PB102" i="2"/>
  <c r="PB101" i="2"/>
  <c r="PB100" i="2"/>
  <c r="PB99" i="2"/>
  <c r="PB98" i="2"/>
  <c r="PB97" i="2"/>
  <c r="PB96" i="2"/>
  <c r="PB95" i="2"/>
  <c r="PB94" i="2"/>
  <c r="PB93" i="2"/>
  <c r="PB92" i="2"/>
  <c r="PB91" i="2"/>
  <c r="PB90" i="2"/>
  <c r="PB89" i="2"/>
  <c r="PB88" i="2"/>
  <c r="PB87" i="2"/>
  <c r="PB86" i="2"/>
  <c r="PB85" i="2"/>
  <c r="PB84" i="2"/>
  <c r="PB83" i="2"/>
  <c r="PB82" i="2"/>
  <c r="PB81" i="2"/>
  <c r="PB80" i="2"/>
  <c r="PB79" i="2"/>
  <c r="PB78" i="2"/>
  <c r="PB77" i="2"/>
  <c r="PB76" i="2"/>
  <c r="PB75" i="2"/>
  <c r="PB74" i="2"/>
  <c r="PB73" i="2"/>
  <c r="PB72" i="2"/>
  <c r="PB71" i="2"/>
  <c r="PB70" i="2"/>
  <c r="PB69" i="2"/>
  <c r="PB68" i="2"/>
  <c r="PB67" i="2"/>
  <c r="PB66" i="2"/>
  <c r="PB65" i="2"/>
  <c r="PB64" i="2"/>
  <c r="PB63" i="2"/>
  <c r="PB62" i="2"/>
  <c r="OU202" i="2"/>
  <c r="OU201" i="2"/>
  <c r="OU200" i="2"/>
  <c r="OU199" i="2"/>
  <c r="OU198" i="2"/>
  <c r="OU197" i="2"/>
  <c r="OU196" i="2"/>
  <c r="OU195" i="2"/>
  <c r="OU194" i="2"/>
  <c r="OU193" i="2"/>
  <c r="OU192" i="2"/>
  <c r="OU191" i="2"/>
  <c r="OU190" i="2"/>
  <c r="OU189" i="2"/>
  <c r="OU188" i="2"/>
  <c r="OU187" i="2"/>
  <c r="OU186" i="2"/>
  <c r="OU185" i="2"/>
  <c r="OU184" i="2"/>
  <c r="OU183" i="2"/>
  <c r="OU182" i="2"/>
  <c r="OU181" i="2"/>
  <c r="OU180" i="2"/>
  <c r="OU179" i="2"/>
  <c r="OU178" i="2"/>
  <c r="OU177" i="2"/>
  <c r="OU176" i="2"/>
  <c r="OU175" i="2"/>
  <c r="OU174" i="2"/>
  <c r="OU173" i="2"/>
  <c r="OU172" i="2"/>
  <c r="OU171" i="2"/>
  <c r="OU170" i="2"/>
  <c r="OU169" i="2"/>
  <c r="OU168" i="2"/>
  <c r="OU167" i="2"/>
  <c r="OU166" i="2"/>
  <c r="OU165" i="2"/>
  <c r="OU164" i="2"/>
  <c r="OU163" i="2"/>
  <c r="OU162" i="2"/>
  <c r="OU161" i="2"/>
  <c r="OU160" i="2"/>
  <c r="OU159" i="2"/>
  <c r="OU158" i="2"/>
  <c r="OU157" i="2"/>
  <c r="OU156" i="2"/>
  <c r="OU155" i="2"/>
  <c r="OU154" i="2"/>
  <c r="OU153" i="2"/>
  <c r="OU152" i="2"/>
  <c r="OU151" i="2"/>
  <c r="OU150" i="2"/>
  <c r="OU149" i="2"/>
  <c r="OU148" i="2"/>
  <c r="OU147" i="2"/>
  <c r="OU146" i="2"/>
  <c r="OU145" i="2"/>
  <c r="OU144" i="2"/>
  <c r="OU143" i="2"/>
  <c r="OU142" i="2"/>
  <c r="OU141" i="2"/>
  <c r="OU140" i="2"/>
  <c r="OU139" i="2"/>
  <c r="OU138" i="2"/>
  <c r="OU137" i="2"/>
  <c r="OU136" i="2"/>
  <c r="OU135" i="2"/>
  <c r="OU133" i="2"/>
  <c r="OU132" i="2"/>
  <c r="OU131" i="2"/>
  <c r="OU130" i="2"/>
  <c r="OU129" i="2"/>
  <c r="OU128" i="2"/>
  <c r="OU127" i="2"/>
  <c r="OU126" i="2"/>
  <c r="OU125" i="2"/>
  <c r="OU124" i="2"/>
  <c r="OU123" i="2"/>
  <c r="OU122" i="2"/>
  <c r="OU121" i="2"/>
  <c r="OU120" i="2"/>
  <c r="OU119" i="2"/>
  <c r="OU118" i="2"/>
  <c r="OU117" i="2"/>
  <c r="OU116" i="2"/>
  <c r="OU115" i="2"/>
  <c r="OU114" i="2"/>
  <c r="OU113" i="2"/>
  <c r="OU112" i="2"/>
  <c r="OU111" i="2"/>
  <c r="OU110" i="2"/>
  <c r="OU109" i="2"/>
  <c r="OU108" i="2"/>
  <c r="OU107" i="2"/>
  <c r="OU106" i="2"/>
  <c r="OU105" i="2"/>
  <c r="OU104" i="2"/>
  <c r="OU103" i="2"/>
  <c r="OU102" i="2"/>
  <c r="OU101" i="2"/>
  <c r="OU100" i="2"/>
  <c r="OU99" i="2"/>
  <c r="OU98" i="2"/>
  <c r="OU97" i="2"/>
  <c r="OU96" i="2"/>
  <c r="OU95" i="2"/>
  <c r="OU94" i="2"/>
  <c r="OU93" i="2"/>
  <c r="OU92" i="2"/>
  <c r="OU91" i="2"/>
  <c r="OU90" i="2"/>
  <c r="OU89" i="2"/>
  <c r="OU88" i="2"/>
  <c r="OU87" i="2"/>
  <c r="OU86" i="2"/>
  <c r="OU85" i="2"/>
  <c r="OU84" i="2"/>
  <c r="OU83" i="2"/>
  <c r="OU82" i="2"/>
  <c r="OU81" i="2"/>
  <c r="OU80" i="2"/>
  <c r="OU79" i="2"/>
  <c r="OU78" i="2"/>
  <c r="OU77" i="2"/>
  <c r="OU76" i="2"/>
  <c r="OU75" i="2"/>
  <c r="OU74" i="2"/>
  <c r="OU73" i="2"/>
  <c r="OU72" i="2"/>
  <c r="OU71" i="2"/>
  <c r="OU70" i="2"/>
  <c r="OU69" i="2"/>
  <c r="OU68" i="2"/>
  <c r="OU67" i="2"/>
  <c r="OU66" i="2"/>
  <c r="OU65" i="2"/>
  <c r="OU64" i="2"/>
  <c r="OU63" i="2"/>
  <c r="OU62" i="2"/>
  <c r="OU61" i="2"/>
  <c r="OU60" i="2"/>
  <c r="ON192" i="2"/>
  <c r="ON191" i="2"/>
  <c r="ON190" i="2"/>
  <c r="ON189" i="2"/>
  <c r="ON188" i="2"/>
  <c r="ON187" i="2"/>
  <c r="ON186" i="2"/>
  <c r="ON185" i="2"/>
  <c r="ON184" i="2"/>
  <c r="ON183" i="2"/>
  <c r="ON182" i="2"/>
  <c r="ON181" i="2"/>
  <c r="ON180" i="2"/>
  <c r="ON179" i="2"/>
  <c r="ON178" i="2"/>
  <c r="ON177" i="2"/>
  <c r="ON176" i="2"/>
  <c r="ON175" i="2"/>
  <c r="ON174" i="2"/>
  <c r="ON173" i="2"/>
  <c r="ON172" i="2"/>
  <c r="ON171" i="2"/>
  <c r="ON170" i="2"/>
  <c r="ON169" i="2"/>
  <c r="ON168" i="2"/>
  <c r="ON167" i="2"/>
  <c r="ON166" i="2"/>
  <c r="ON165" i="2"/>
  <c r="ON164" i="2"/>
  <c r="ON163" i="2"/>
  <c r="ON162" i="2"/>
  <c r="ON161" i="2"/>
  <c r="ON160" i="2"/>
  <c r="ON159" i="2"/>
  <c r="ON158" i="2"/>
  <c r="ON157" i="2"/>
  <c r="ON156" i="2"/>
  <c r="ON155" i="2"/>
  <c r="ON154" i="2"/>
  <c r="ON153" i="2"/>
  <c r="ON152" i="2"/>
  <c r="ON151" i="2"/>
  <c r="ON150" i="2"/>
  <c r="ON149" i="2"/>
  <c r="ON148" i="2"/>
  <c r="ON147" i="2"/>
  <c r="ON146" i="2"/>
  <c r="ON145" i="2"/>
  <c r="ON144" i="2"/>
  <c r="ON143" i="2"/>
  <c r="ON142" i="2"/>
  <c r="ON141" i="2"/>
  <c r="ON140" i="2"/>
  <c r="ON139" i="2"/>
  <c r="ON138" i="2"/>
  <c r="ON137" i="2"/>
  <c r="ON136" i="2"/>
  <c r="ON135" i="2"/>
  <c r="ON133" i="2"/>
  <c r="ON132" i="2"/>
  <c r="ON131" i="2"/>
  <c r="ON130" i="2"/>
  <c r="ON129" i="2"/>
  <c r="ON128" i="2"/>
  <c r="ON127" i="2"/>
  <c r="ON126" i="2"/>
  <c r="ON125" i="2"/>
  <c r="ON124" i="2"/>
  <c r="ON123" i="2"/>
  <c r="ON122" i="2"/>
  <c r="ON121" i="2"/>
  <c r="ON120" i="2"/>
  <c r="ON119" i="2"/>
  <c r="ON118" i="2"/>
  <c r="ON117" i="2"/>
  <c r="ON116" i="2"/>
  <c r="ON115" i="2"/>
  <c r="ON114" i="2"/>
  <c r="ON113" i="2"/>
  <c r="ON112" i="2"/>
  <c r="ON111" i="2"/>
  <c r="ON110" i="2"/>
  <c r="ON109" i="2"/>
  <c r="ON108" i="2"/>
  <c r="ON107" i="2"/>
  <c r="ON106" i="2"/>
  <c r="ON105" i="2"/>
  <c r="ON104" i="2"/>
  <c r="ON103" i="2"/>
  <c r="ON102" i="2"/>
  <c r="ON101" i="2"/>
  <c r="ON100" i="2"/>
  <c r="ON99" i="2"/>
  <c r="ON98" i="2"/>
  <c r="ON97" i="2"/>
  <c r="ON96" i="2"/>
  <c r="ON95" i="2"/>
  <c r="ON94" i="2"/>
  <c r="ON93" i="2"/>
  <c r="ON92" i="2"/>
  <c r="ON91" i="2"/>
  <c r="ON90" i="2"/>
  <c r="ON89" i="2"/>
  <c r="ON88" i="2"/>
  <c r="ON87" i="2"/>
  <c r="ON86" i="2"/>
  <c r="ON85" i="2"/>
  <c r="ON84" i="2"/>
  <c r="ON83" i="2"/>
  <c r="ON82" i="2"/>
  <c r="ON81" i="2"/>
  <c r="ON80" i="2"/>
  <c r="ON79" i="2"/>
  <c r="ON78" i="2"/>
  <c r="ON77" i="2"/>
  <c r="ON76" i="2"/>
  <c r="ON75" i="2"/>
  <c r="ON74" i="2"/>
  <c r="ON73" i="2"/>
  <c r="ON72" i="2"/>
  <c r="ON71" i="2"/>
  <c r="ON70" i="2"/>
  <c r="ON69" i="2"/>
  <c r="ON68" i="2"/>
  <c r="ON67" i="2"/>
  <c r="ON66" i="2"/>
  <c r="ON65" i="2"/>
  <c r="ON64" i="2"/>
  <c r="ON63" i="2"/>
  <c r="ON62" i="2"/>
  <c r="ON61" i="2"/>
  <c r="ON60" i="2"/>
  <c r="ON59" i="2"/>
  <c r="ON58" i="2"/>
  <c r="ON57" i="2"/>
  <c r="ON56" i="2"/>
  <c r="ON55" i="2"/>
  <c r="ON54" i="2"/>
  <c r="ON53" i="2"/>
  <c r="ON52" i="2"/>
  <c r="ON51" i="2"/>
  <c r="ON50" i="2"/>
  <c r="OG193" i="2"/>
  <c r="OG192" i="2"/>
  <c r="OG191" i="2"/>
  <c r="OG190" i="2"/>
  <c r="OG189" i="2"/>
  <c r="OG188" i="2"/>
  <c r="OG187" i="2"/>
  <c r="OG186" i="2"/>
  <c r="OG185" i="2"/>
  <c r="OG184" i="2"/>
  <c r="OG183" i="2"/>
  <c r="OG182" i="2"/>
  <c r="OG181" i="2"/>
  <c r="OG180" i="2"/>
  <c r="OG179" i="2"/>
  <c r="OG178" i="2"/>
  <c r="OG177" i="2"/>
  <c r="OG176" i="2"/>
  <c r="OG175" i="2"/>
  <c r="OG174" i="2"/>
  <c r="OG173" i="2"/>
  <c r="OG172" i="2"/>
  <c r="OG171" i="2"/>
  <c r="OG170" i="2"/>
  <c r="OG169" i="2"/>
  <c r="OG168" i="2"/>
  <c r="OG167" i="2"/>
  <c r="OG166" i="2"/>
  <c r="OG165" i="2"/>
  <c r="OG164" i="2"/>
  <c r="OG163" i="2"/>
  <c r="OG162" i="2"/>
  <c r="OG161" i="2"/>
  <c r="OG160" i="2"/>
  <c r="OG159" i="2"/>
  <c r="OG158" i="2"/>
  <c r="OG157" i="2"/>
  <c r="OG156" i="2"/>
  <c r="OG155" i="2"/>
  <c r="OG154" i="2"/>
  <c r="OG153" i="2"/>
  <c r="OG152" i="2"/>
  <c r="OG151" i="2"/>
  <c r="OG150" i="2"/>
  <c r="OG149" i="2"/>
  <c r="OG148" i="2"/>
  <c r="OG147" i="2"/>
  <c r="OG146" i="2"/>
  <c r="OG145" i="2"/>
  <c r="OG144" i="2"/>
  <c r="OG143" i="2"/>
  <c r="OG142" i="2"/>
  <c r="OG141" i="2"/>
  <c r="OG140" i="2"/>
  <c r="OG139" i="2"/>
  <c r="OG138" i="2"/>
  <c r="OG137" i="2"/>
  <c r="OG136" i="2"/>
  <c r="OG135" i="2"/>
  <c r="OG133" i="2"/>
  <c r="OG132" i="2"/>
  <c r="OG131" i="2"/>
  <c r="OG130" i="2"/>
  <c r="OG129" i="2"/>
  <c r="OG128" i="2"/>
  <c r="OG127" i="2"/>
  <c r="OG126" i="2"/>
  <c r="OG125" i="2"/>
  <c r="OG124" i="2"/>
  <c r="OG123" i="2"/>
  <c r="OG122" i="2"/>
  <c r="OG121" i="2"/>
  <c r="OG120" i="2"/>
  <c r="OG119" i="2"/>
  <c r="OG118" i="2"/>
  <c r="OG117" i="2"/>
  <c r="OG116" i="2"/>
  <c r="OG115" i="2"/>
  <c r="OG114" i="2"/>
  <c r="OG113" i="2"/>
  <c r="OG112" i="2"/>
  <c r="OG111" i="2"/>
  <c r="OG110" i="2"/>
  <c r="OG109" i="2"/>
  <c r="OG108" i="2"/>
  <c r="OG107" i="2"/>
  <c r="OG106" i="2"/>
  <c r="OG105" i="2"/>
  <c r="OG104" i="2"/>
  <c r="OG103" i="2"/>
  <c r="OG102" i="2"/>
  <c r="OG101" i="2"/>
  <c r="OG100" i="2"/>
  <c r="OG99" i="2"/>
  <c r="OG98" i="2"/>
  <c r="OG97" i="2"/>
  <c r="OG96" i="2"/>
  <c r="OG95" i="2"/>
  <c r="OG94" i="2"/>
  <c r="OG93" i="2"/>
  <c r="OG92" i="2"/>
  <c r="OG91" i="2"/>
  <c r="OG90" i="2"/>
  <c r="OG89" i="2"/>
  <c r="OG88" i="2"/>
  <c r="OG87" i="2"/>
  <c r="OG86" i="2"/>
  <c r="OG85" i="2"/>
  <c r="OG84" i="2"/>
  <c r="OG83" i="2"/>
  <c r="OG82" i="2"/>
  <c r="OG81" i="2"/>
  <c r="OG80" i="2"/>
  <c r="OG79" i="2"/>
  <c r="OG78" i="2"/>
  <c r="OG77" i="2"/>
  <c r="OG76" i="2"/>
  <c r="OG75" i="2"/>
  <c r="OG74" i="2"/>
  <c r="OG73" i="2"/>
  <c r="OG72" i="2"/>
  <c r="OG71" i="2"/>
  <c r="OG70" i="2"/>
  <c r="OG69" i="2"/>
  <c r="OG68" i="2"/>
  <c r="OG67" i="2"/>
  <c r="OG66" i="2"/>
  <c r="OG65" i="2"/>
  <c r="OG64" i="2"/>
  <c r="OG63" i="2"/>
  <c r="OG62" i="2"/>
  <c r="OG61" i="2"/>
  <c r="OG60" i="2"/>
  <c r="OG59" i="2"/>
  <c r="OG58" i="2"/>
  <c r="OG57" i="2"/>
  <c r="OG56" i="2"/>
  <c r="OG55" i="2"/>
  <c r="OG54" i="2"/>
  <c r="OG53" i="2"/>
  <c r="OG52" i="2"/>
  <c r="OG51" i="2"/>
  <c r="MX188" i="2"/>
  <c r="MX187" i="2"/>
  <c r="MX186" i="2"/>
  <c r="MX185" i="2"/>
  <c r="MX184" i="2"/>
  <c r="MX183" i="2"/>
  <c r="MX182" i="2"/>
  <c r="MX181" i="2"/>
  <c r="MX180" i="2"/>
  <c r="MX179" i="2"/>
  <c r="MX178" i="2"/>
  <c r="MX177" i="2"/>
  <c r="MX176" i="2"/>
  <c r="MX175" i="2"/>
  <c r="MX174" i="2"/>
  <c r="MX173" i="2"/>
  <c r="MX172" i="2"/>
  <c r="MX171" i="2"/>
  <c r="MX170" i="2"/>
  <c r="MX169" i="2"/>
  <c r="MX168" i="2"/>
  <c r="MX167" i="2"/>
  <c r="MX166" i="2"/>
  <c r="MX165" i="2"/>
  <c r="MX164" i="2"/>
  <c r="MX163" i="2"/>
  <c r="MX162" i="2"/>
  <c r="MX161" i="2"/>
  <c r="MX160" i="2"/>
  <c r="MX159" i="2"/>
  <c r="MX158" i="2"/>
  <c r="MX157" i="2"/>
  <c r="MX156" i="2"/>
  <c r="MX155" i="2"/>
  <c r="MX154" i="2"/>
  <c r="MX153" i="2"/>
  <c r="MX152" i="2"/>
  <c r="MX151" i="2"/>
  <c r="MX150" i="2"/>
  <c r="MX149" i="2"/>
  <c r="MX148" i="2"/>
  <c r="MX147" i="2"/>
  <c r="MX146" i="2"/>
  <c r="MX145" i="2"/>
  <c r="MX144" i="2"/>
  <c r="MX143" i="2"/>
  <c r="MX142" i="2"/>
  <c r="MX141" i="2"/>
  <c r="MX140" i="2"/>
  <c r="MX139" i="2"/>
  <c r="MX138" i="2"/>
  <c r="MX137" i="2"/>
  <c r="MX136" i="2"/>
  <c r="MX135" i="2"/>
  <c r="MX133" i="2"/>
  <c r="MX132" i="2"/>
  <c r="MX131" i="2"/>
  <c r="MX130" i="2"/>
  <c r="MX129" i="2"/>
  <c r="MX128" i="2"/>
  <c r="MX127" i="2"/>
  <c r="MX126" i="2"/>
  <c r="MX125" i="2"/>
  <c r="MX124" i="2"/>
  <c r="MX123" i="2"/>
  <c r="MX122" i="2"/>
  <c r="MX121" i="2"/>
  <c r="MX120" i="2"/>
  <c r="MX119" i="2"/>
  <c r="MX118" i="2"/>
  <c r="MX117" i="2"/>
  <c r="MX116" i="2"/>
  <c r="MX115" i="2"/>
  <c r="MX114" i="2"/>
  <c r="MX113" i="2"/>
  <c r="MX112" i="2"/>
  <c r="MX111" i="2"/>
  <c r="MX110" i="2"/>
  <c r="MX109" i="2"/>
  <c r="MX108" i="2"/>
  <c r="MX107" i="2"/>
  <c r="MX106" i="2"/>
  <c r="MX105" i="2"/>
  <c r="MX104" i="2"/>
  <c r="MX103" i="2"/>
  <c r="MX102" i="2"/>
  <c r="MX101" i="2"/>
  <c r="MX100" i="2"/>
  <c r="MX99" i="2"/>
  <c r="MX98" i="2"/>
  <c r="MX97" i="2"/>
  <c r="MX96" i="2"/>
  <c r="MX95" i="2"/>
  <c r="MX94" i="2"/>
  <c r="MX93" i="2"/>
  <c r="MX92" i="2"/>
  <c r="MX91" i="2"/>
  <c r="MX90" i="2"/>
  <c r="MX89" i="2"/>
  <c r="MX88" i="2"/>
  <c r="MX87" i="2"/>
  <c r="MX86" i="2"/>
  <c r="MX85" i="2"/>
  <c r="MX84" i="2"/>
  <c r="MX83" i="2"/>
  <c r="MX82" i="2"/>
  <c r="MX81" i="2"/>
  <c r="MX80" i="2"/>
  <c r="MX79" i="2"/>
  <c r="MX78" i="2"/>
  <c r="MX77" i="2"/>
  <c r="MX76" i="2"/>
  <c r="MX75" i="2"/>
  <c r="MX74" i="2"/>
  <c r="MX73" i="2"/>
  <c r="MX72" i="2"/>
  <c r="MX71" i="2"/>
  <c r="MX70" i="2"/>
  <c r="MX69" i="2"/>
  <c r="MX68" i="2"/>
  <c r="MX67" i="2"/>
  <c r="MX66" i="2"/>
  <c r="MX65" i="2"/>
  <c r="MX64" i="2"/>
  <c r="MX63" i="2"/>
  <c r="MX62" i="2"/>
  <c r="MX61" i="2"/>
  <c r="MX60" i="2"/>
  <c r="MX59" i="2"/>
  <c r="MX58" i="2"/>
  <c r="MX57" i="2"/>
  <c r="MX56" i="2"/>
  <c r="MX55" i="2"/>
  <c r="MX54" i="2"/>
  <c r="MX53" i="2"/>
  <c r="MX52" i="2"/>
  <c r="MX51" i="2"/>
  <c r="MX50" i="2"/>
  <c r="MX49" i="2"/>
  <c r="MX48" i="2"/>
  <c r="MX47" i="2"/>
  <c r="MX46" i="2"/>
  <c r="MQ222" i="2"/>
  <c r="MQ221" i="2"/>
  <c r="MQ220" i="2"/>
  <c r="MQ219" i="2"/>
  <c r="MQ218" i="2"/>
  <c r="MQ217" i="2"/>
  <c r="MQ216" i="2"/>
  <c r="MQ215" i="2"/>
  <c r="MQ214" i="2"/>
  <c r="MQ213" i="2"/>
  <c r="MQ212" i="2"/>
  <c r="MQ211" i="2"/>
  <c r="MQ210" i="2"/>
  <c r="MQ209" i="2"/>
  <c r="MQ208" i="2"/>
  <c r="MQ207" i="2"/>
  <c r="MQ206" i="2"/>
  <c r="MQ205" i="2"/>
  <c r="MQ204" i="2"/>
  <c r="MQ203" i="2"/>
  <c r="MQ202" i="2"/>
  <c r="MQ201" i="2"/>
  <c r="MQ200" i="2"/>
  <c r="MQ199" i="2"/>
  <c r="MQ198" i="2"/>
  <c r="MQ197" i="2"/>
  <c r="MQ196" i="2"/>
  <c r="MQ195" i="2"/>
  <c r="MQ194" i="2"/>
  <c r="MQ193" i="2"/>
  <c r="MQ192" i="2"/>
  <c r="MQ191" i="2"/>
  <c r="MQ190" i="2"/>
  <c r="MQ189" i="2"/>
  <c r="MQ188" i="2"/>
  <c r="MQ187" i="2"/>
  <c r="MQ186" i="2"/>
  <c r="MQ185" i="2"/>
  <c r="MQ184" i="2"/>
  <c r="MQ183" i="2"/>
  <c r="MQ182" i="2"/>
  <c r="MQ181" i="2"/>
  <c r="MQ180" i="2"/>
  <c r="MQ179" i="2"/>
  <c r="MQ178" i="2"/>
  <c r="MQ177" i="2"/>
  <c r="MQ176" i="2"/>
  <c r="MQ175" i="2"/>
  <c r="MQ174" i="2"/>
  <c r="MQ173" i="2"/>
  <c r="MQ172" i="2"/>
  <c r="MQ171" i="2"/>
  <c r="MQ170" i="2"/>
  <c r="MQ169" i="2"/>
  <c r="MQ168" i="2"/>
  <c r="MQ167" i="2"/>
  <c r="MQ166" i="2"/>
  <c r="MQ165" i="2"/>
  <c r="MQ164" i="2"/>
  <c r="MQ163" i="2"/>
  <c r="MQ162" i="2"/>
  <c r="MQ161" i="2"/>
  <c r="MQ160" i="2"/>
  <c r="MQ159" i="2"/>
  <c r="MQ158" i="2"/>
  <c r="MQ157" i="2"/>
  <c r="MQ156" i="2"/>
  <c r="MQ155" i="2"/>
  <c r="MQ154" i="2"/>
  <c r="MQ153" i="2"/>
  <c r="MQ152" i="2"/>
  <c r="MQ151" i="2"/>
  <c r="MQ150" i="2"/>
  <c r="MQ149" i="2"/>
  <c r="MQ148" i="2"/>
  <c r="MQ147" i="2"/>
  <c r="MQ146" i="2"/>
  <c r="MQ145" i="2"/>
  <c r="MQ144" i="2"/>
  <c r="MQ143" i="2"/>
  <c r="MQ142" i="2"/>
  <c r="MQ141" i="2"/>
  <c r="MQ140" i="2"/>
  <c r="MQ139" i="2"/>
  <c r="MQ138" i="2"/>
  <c r="MQ137" i="2"/>
  <c r="MQ136" i="2"/>
  <c r="MQ135" i="2"/>
  <c r="MQ133" i="2"/>
  <c r="MQ132" i="2"/>
  <c r="MQ131" i="2"/>
  <c r="MQ130" i="2"/>
  <c r="MQ129" i="2"/>
  <c r="MQ128" i="2"/>
  <c r="MQ127" i="2"/>
  <c r="MQ126" i="2"/>
  <c r="MQ125" i="2"/>
  <c r="MQ124" i="2"/>
  <c r="MQ123" i="2"/>
  <c r="MQ122" i="2"/>
  <c r="MQ121" i="2"/>
  <c r="MQ120" i="2"/>
  <c r="MQ119" i="2"/>
  <c r="MQ118" i="2"/>
  <c r="MQ117" i="2"/>
  <c r="MQ116" i="2"/>
  <c r="MQ115" i="2"/>
  <c r="MQ114" i="2"/>
  <c r="MQ113" i="2"/>
  <c r="MQ112" i="2"/>
  <c r="MQ111" i="2"/>
  <c r="MQ110" i="2"/>
  <c r="MQ109" i="2"/>
  <c r="MQ108" i="2"/>
  <c r="MQ107" i="2"/>
  <c r="MQ106" i="2"/>
  <c r="MQ105" i="2"/>
  <c r="MQ104" i="2"/>
  <c r="MQ103" i="2"/>
  <c r="MQ102" i="2"/>
  <c r="MQ101" i="2"/>
  <c r="MQ100" i="2"/>
  <c r="MQ99" i="2"/>
  <c r="MQ98" i="2"/>
  <c r="MQ97" i="2"/>
  <c r="MQ96" i="2"/>
  <c r="MQ95" i="2"/>
  <c r="MQ94" i="2"/>
  <c r="MQ93" i="2"/>
  <c r="MQ92" i="2"/>
  <c r="MQ91" i="2"/>
  <c r="MQ90" i="2"/>
  <c r="MQ89" i="2"/>
  <c r="MQ88" i="2"/>
  <c r="MQ87" i="2"/>
  <c r="MQ86" i="2"/>
  <c r="MQ85" i="2"/>
  <c r="MQ84" i="2"/>
  <c r="MQ83" i="2"/>
  <c r="MQ82" i="2"/>
  <c r="MQ81" i="2"/>
  <c r="MQ80" i="2"/>
  <c r="MJ245" i="2"/>
  <c r="MJ244" i="2"/>
  <c r="MJ243" i="2"/>
  <c r="MJ242" i="2"/>
  <c r="MJ241" i="2"/>
  <c r="MJ240" i="2"/>
  <c r="MJ239" i="2"/>
  <c r="MJ238" i="2"/>
  <c r="MJ237" i="2"/>
  <c r="MJ236" i="2"/>
  <c r="MJ235" i="2"/>
  <c r="MJ234" i="2"/>
  <c r="MJ233" i="2"/>
  <c r="MJ232" i="2"/>
  <c r="MJ231" i="2"/>
  <c r="MJ230" i="2"/>
  <c r="MJ229" i="2"/>
  <c r="MJ228" i="2"/>
  <c r="MJ227" i="2"/>
  <c r="MJ226" i="2"/>
  <c r="MJ225" i="2"/>
  <c r="MJ224" i="2"/>
  <c r="MJ223" i="2"/>
  <c r="MJ222" i="2"/>
  <c r="MJ221" i="2"/>
  <c r="MJ220" i="2"/>
  <c r="MJ219" i="2"/>
  <c r="MJ218" i="2"/>
  <c r="MJ217" i="2"/>
  <c r="MJ216" i="2"/>
  <c r="MJ215" i="2"/>
  <c r="MJ214" i="2"/>
  <c r="MJ213" i="2"/>
  <c r="MJ212" i="2"/>
  <c r="MJ211" i="2"/>
  <c r="MJ210" i="2"/>
  <c r="MJ209" i="2"/>
  <c r="MJ208" i="2"/>
  <c r="MJ207" i="2"/>
  <c r="MJ206" i="2"/>
  <c r="MJ205" i="2"/>
  <c r="MJ204" i="2"/>
  <c r="MJ203" i="2"/>
  <c r="MJ202" i="2"/>
  <c r="MJ201" i="2"/>
  <c r="MJ200" i="2"/>
  <c r="MJ199" i="2"/>
  <c r="MJ198" i="2"/>
  <c r="MJ197" i="2"/>
  <c r="MJ196" i="2"/>
  <c r="MJ195" i="2"/>
  <c r="MJ194" i="2"/>
  <c r="MJ193" i="2"/>
  <c r="MJ192" i="2"/>
  <c r="MJ191" i="2"/>
  <c r="MJ190" i="2"/>
  <c r="MJ189" i="2"/>
  <c r="MJ188" i="2"/>
  <c r="MJ187" i="2"/>
  <c r="MJ186" i="2"/>
  <c r="MJ185" i="2"/>
  <c r="MJ184" i="2"/>
  <c r="MJ183" i="2"/>
  <c r="MJ182" i="2"/>
  <c r="MJ181" i="2"/>
  <c r="MJ180" i="2"/>
  <c r="MJ179" i="2"/>
  <c r="MJ178" i="2"/>
  <c r="MJ177" i="2"/>
  <c r="MJ176" i="2"/>
  <c r="MJ175" i="2"/>
  <c r="MJ174" i="2"/>
  <c r="MJ173" i="2"/>
  <c r="MJ172" i="2"/>
  <c r="MJ171" i="2"/>
  <c r="MJ170" i="2"/>
  <c r="MJ169" i="2"/>
  <c r="MJ168" i="2"/>
  <c r="MJ167" i="2"/>
  <c r="MJ166" i="2"/>
  <c r="MJ165" i="2"/>
  <c r="MJ164" i="2"/>
  <c r="MJ163" i="2"/>
  <c r="MJ162" i="2"/>
  <c r="MJ161" i="2"/>
  <c r="MJ160" i="2"/>
  <c r="MJ159" i="2"/>
  <c r="MJ158" i="2"/>
  <c r="MJ157" i="2"/>
  <c r="MJ156" i="2"/>
  <c r="MJ155" i="2"/>
  <c r="MJ154" i="2"/>
  <c r="MJ153" i="2"/>
  <c r="MJ152" i="2"/>
  <c r="MJ151" i="2"/>
  <c r="MJ150" i="2"/>
  <c r="MJ149" i="2"/>
  <c r="MJ148" i="2"/>
  <c r="MJ147" i="2"/>
  <c r="MJ146" i="2"/>
  <c r="MJ145" i="2"/>
  <c r="MJ144" i="2"/>
  <c r="MJ143" i="2"/>
  <c r="MJ142" i="2"/>
  <c r="MJ141" i="2"/>
  <c r="MJ140" i="2"/>
  <c r="MJ139" i="2"/>
  <c r="MJ138" i="2"/>
  <c r="MJ137" i="2"/>
  <c r="MJ136" i="2"/>
  <c r="MJ135" i="2"/>
  <c r="MJ133" i="2"/>
  <c r="MJ132" i="2"/>
  <c r="MJ131" i="2"/>
  <c r="MJ130" i="2"/>
  <c r="MJ129" i="2"/>
  <c r="MJ128" i="2"/>
  <c r="MJ127" i="2"/>
  <c r="MJ126" i="2"/>
  <c r="MJ125" i="2"/>
  <c r="MJ124" i="2"/>
  <c r="MJ123" i="2"/>
  <c r="MJ122" i="2"/>
  <c r="MJ121" i="2"/>
  <c r="MJ120" i="2"/>
  <c r="MJ119" i="2"/>
  <c r="MJ118" i="2"/>
  <c r="MJ117" i="2"/>
  <c r="MJ116" i="2"/>
  <c r="MJ115" i="2"/>
  <c r="MJ114" i="2"/>
  <c r="MJ113" i="2"/>
  <c r="MJ112" i="2"/>
  <c r="MJ111" i="2"/>
  <c r="MJ110" i="2"/>
  <c r="MJ109" i="2"/>
  <c r="MJ108" i="2"/>
  <c r="MJ107" i="2"/>
  <c r="MJ106" i="2"/>
  <c r="MJ105" i="2"/>
  <c r="MJ104" i="2"/>
  <c r="MJ103" i="2"/>
  <c r="LV188" i="2"/>
  <c r="LV187" i="2"/>
  <c r="LV186" i="2"/>
  <c r="LV185" i="2"/>
  <c r="LV184" i="2"/>
  <c r="LV183" i="2"/>
  <c r="LV182" i="2"/>
  <c r="LV181" i="2"/>
  <c r="LV180" i="2"/>
  <c r="LV179" i="2"/>
  <c r="LV178" i="2"/>
  <c r="LV177" i="2"/>
  <c r="LV176" i="2"/>
  <c r="LV175" i="2"/>
  <c r="LV174" i="2"/>
  <c r="LV173" i="2"/>
  <c r="LV172" i="2"/>
  <c r="LV171" i="2"/>
  <c r="LV170" i="2"/>
  <c r="LV169" i="2"/>
  <c r="LV168" i="2"/>
  <c r="LV167" i="2"/>
  <c r="LV166" i="2"/>
  <c r="LV165" i="2"/>
  <c r="LV164" i="2"/>
  <c r="LV163" i="2"/>
  <c r="LV162" i="2"/>
  <c r="LV161" i="2"/>
  <c r="LV160" i="2"/>
  <c r="LV159" i="2"/>
  <c r="LV158" i="2"/>
  <c r="LV157" i="2"/>
  <c r="LV156" i="2"/>
  <c r="LV155" i="2"/>
  <c r="LV154" i="2"/>
  <c r="LV153" i="2"/>
  <c r="LV152" i="2"/>
  <c r="LV151" i="2"/>
  <c r="LV150" i="2"/>
  <c r="LV148" i="2"/>
  <c r="LV147" i="2"/>
  <c r="LV146" i="2"/>
  <c r="LV145" i="2"/>
  <c r="LV144" i="2"/>
  <c r="LV143" i="2"/>
  <c r="LV142" i="2"/>
  <c r="LV141" i="2"/>
  <c r="LV140" i="2"/>
  <c r="LV139" i="2"/>
  <c r="LV138" i="2"/>
  <c r="LV137" i="2"/>
  <c r="LV136" i="2"/>
  <c r="LV135" i="2"/>
  <c r="LV133" i="2"/>
  <c r="LV132" i="2"/>
  <c r="LV131" i="2"/>
  <c r="LV130" i="2"/>
  <c r="LV129" i="2"/>
  <c r="LV128" i="2"/>
  <c r="LV127" i="2"/>
  <c r="LV126" i="2"/>
  <c r="LV125" i="2"/>
  <c r="LV124" i="2"/>
  <c r="LV123" i="2"/>
  <c r="LV122" i="2"/>
  <c r="LV121" i="2"/>
  <c r="LV120" i="2"/>
  <c r="LV119" i="2"/>
  <c r="LV118" i="2"/>
  <c r="LV117" i="2"/>
  <c r="LV116" i="2"/>
  <c r="LV115" i="2"/>
  <c r="LV114" i="2"/>
  <c r="LV113" i="2"/>
  <c r="LV112" i="2"/>
  <c r="LV111" i="2"/>
  <c r="LV110" i="2"/>
  <c r="LV109" i="2"/>
  <c r="LV108" i="2"/>
  <c r="LV107" i="2"/>
  <c r="LV106" i="2"/>
  <c r="LV105" i="2"/>
  <c r="LV104" i="2"/>
  <c r="LV103" i="2"/>
  <c r="LV102" i="2"/>
  <c r="LV101" i="2"/>
  <c r="LV100" i="2"/>
  <c r="LV99" i="2"/>
  <c r="LV98" i="2"/>
  <c r="LV97" i="2"/>
  <c r="LV96" i="2"/>
  <c r="LV95" i="2"/>
  <c r="LV94" i="2"/>
  <c r="LV93" i="2"/>
  <c r="LV92" i="2"/>
  <c r="LV91" i="2"/>
  <c r="LV90" i="2"/>
  <c r="LV89" i="2"/>
  <c r="LV88" i="2"/>
  <c r="LV87" i="2"/>
  <c r="LV86" i="2"/>
  <c r="LV85" i="2"/>
  <c r="LV84" i="2"/>
  <c r="LV83" i="2"/>
  <c r="LV82" i="2"/>
  <c r="LV81" i="2"/>
  <c r="LV80" i="2"/>
  <c r="LV79" i="2"/>
  <c r="LV78" i="2"/>
  <c r="LV77" i="2"/>
  <c r="LV76" i="2"/>
  <c r="LV75" i="2"/>
  <c r="LV74" i="2"/>
  <c r="LV73" i="2"/>
  <c r="LV72" i="2"/>
  <c r="LV71" i="2"/>
  <c r="LV70" i="2"/>
  <c r="LV69" i="2"/>
  <c r="LV68" i="2"/>
  <c r="LV67" i="2"/>
  <c r="LV66" i="2"/>
  <c r="LV65" i="2"/>
  <c r="LV64" i="2"/>
  <c r="LV63" i="2"/>
  <c r="LV62" i="2"/>
  <c r="LV61" i="2"/>
  <c r="LV60" i="2"/>
  <c r="LV59" i="2"/>
  <c r="LV58" i="2"/>
  <c r="LV57" i="2"/>
  <c r="LV56" i="2"/>
  <c r="LV55" i="2"/>
  <c r="LV54" i="2"/>
  <c r="LV53" i="2"/>
  <c r="LV52" i="2"/>
  <c r="LV51" i="2"/>
  <c r="LV50" i="2"/>
  <c r="LV49" i="2"/>
  <c r="LV48" i="2"/>
  <c r="LV47" i="2"/>
  <c r="LV46" i="2"/>
  <c r="LH189" i="2"/>
  <c r="LH188" i="2"/>
  <c r="LH187" i="2"/>
  <c r="LH186" i="2"/>
  <c r="LH185" i="2"/>
  <c r="LH184" i="2"/>
  <c r="LH183" i="2"/>
  <c r="LH182" i="2"/>
  <c r="LH181" i="2"/>
  <c r="LH180" i="2"/>
  <c r="LH179" i="2"/>
  <c r="LH178" i="2"/>
  <c r="LH177" i="2"/>
  <c r="LH176" i="2"/>
  <c r="LH175" i="2"/>
  <c r="LH174" i="2"/>
  <c r="LH173" i="2"/>
  <c r="LH172" i="2"/>
  <c r="LH171" i="2"/>
  <c r="LH170" i="2"/>
  <c r="LH169" i="2"/>
  <c r="LH168" i="2"/>
  <c r="LH167" i="2"/>
  <c r="LH166" i="2"/>
  <c r="LH165" i="2"/>
  <c r="LH164" i="2"/>
  <c r="LH163" i="2"/>
  <c r="LH162" i="2"/>
  <c r="LH161" i="2"/>
  <c r="LH160" i="2"/>
  <c r="LH159" i="2"/>
  <c r="LH158" i="2"/>
  <c r="LH157" i="2"/>
  <c r="LH156" i="2"/>
  <c r="LH155" i="2"/>
  <c r="LH154" i="2"/>
  <c r="LH153" i="2"/>
  <c r="LH152" i="2"/>
  <c r="LH151" i="2"/>
  <c r="LH150" i="2"/>
  <c r="LH148" i="2"/>
  <c r="LH147" i="2"/>
  <c r="LH146" i="2"/>
  <c r="LH145" i="2"/>
  <c r="LH144" i="2"/>
  <c r="LH143" i="2"/>
  <c r="LH142" i="2"/>
  <c r="LH141" i="2"/>
  <c r="LH140" i="2"/>
  <c r="LH139" i="2"/>
  <c r="LH138" i="2"/>
  <c r="LH137" i="2"/>
  <c r="LH136" i="2"/>
  <c r="LH135" i="2"/>
  <c r="LH133" i="2"/>
  <c r="LH132" i="2"/>
  <c r="LH131" i="2"/>
  <c r="LH130" i="2"/>
  <c r="LH129" i="2"/>
  <c r="LH128" i="2"/>
  <c r="LH127" i="2"/>
  <c r="LH126" i="2"/>
  <c r="LH125" i="2"/>
  <c r="LH124" i="2"/>
  <c r="LH123" i="2"/>
  <c r="LH122" i="2"/>
  <c r="LH121" i="2"/>
  <c r="LH120" i="2"/>
  <c r="LH119" i="2"/>
  <c r="LH118" i="2"/>
  <c r="LH117" i="2"/>
  <c r="LH116" i="2"/>
  <c r="LH115" i="2"/>
  <c r="LH114" i="2"/>
  <c r="LH113" i="2"/>
  <c r="LH112" i="2"/>
  <c r="LH111" i="2"/>
  <c r="LH110" i="2"/>
  <c r="LH109" i="2"/>
  <c r="LH108" i="2"/>
  <c r="LH107" i="2"/>
  <c r="LH106" i="2"/>
  <c r="LH105" i="2"/>
  <c r="LH104" i="2"/>
  <c r="LH103" i="2"/>
  <c r="LH102" i="2"/>
  <c r="LH101" i="2"/>
  <c r="LH100" i="2"/>
  <c r="LH99" i="2"/>
  <c r="LH98" i="2"/>
  <c r="LH97" i="2"/>
  <c r="LH96" i="2"/>
  <c r="LH95" i="2"/>
  <c r="LH94" i="2"/>
  <c r="LH93" i="2"/>
  <c r="LH92" i="2"/>
  <c r="LH91" i="2"/>
  <c r="LH90" i="2"/>
  <c r="LH89" i="2"/>
  <c r="LH88" i="2"/>
  <c r="LH87" i="2"/>
  <c r="LH86" i="2"/>
  <c r="LH85" i="2"/>
  <c r="LH84" i="2"/>
  <c r="LH83" i="2"/>
  <c r="LH82" i="2"/>
  <c r="LH81" i="2"/>
  <c r="LH80" i="2"/>
  <c r="LH79" i="2"/>
  <c r="LH78" i="2"/>
  <c r="LH77" i="2"/>
  <c r="LH76" i="2"/>
  <c r="LH75" i="2"/>
  <c r="LH74" i="2"/>
  <c r="LH73" i="2"/>
  <c r="LH72" i="2"/>
  <c r="LH71" i="2"/>
  <c r="LH70" i="2"/>
  <c r="LH69" i="2"/>
  <c r="LH68" i="2"/>
  <c r="LH67" i="2"/>
  <c r="LH66" i="2"/>
  <c r="LH65" i="2"/>
  <c r="LH64" i="2"/>
  <c r="LH63" i="2"/>
  <c r="LH62" i="2"/>
  <c r="LH61" i="2"/>
  <c r="LH60" i="2"/>
  <c r="LH59" i="2"/>
  <c r="LH58" i="2"/>
  <c r="LH57" i="2"/>
  <c r="LH56" i="2"/>
  <c r="LH55" i="2"/>
  <c r="LH54" i="2"/>
  <c r="LH53" i="2"/>
  <c r="LH52" i="2"/>
  <c r="LH51" i="2"/>
  <c r="LH50" i="2"/>
  <c r="LH49" i="2"/>
  <c r="LH48" i="2"/>
  <c r="LH47" i="2"/>
  <c r="LA189" i="2"/>
  <c r="LA188" i="2"/>
  <c r="LA187" i="2"/>
  <c r="LA186" i="2"/>
  <c r="LA185" i="2"/>
  <c r="LA184" i="2"/>
  <c r="LA183" i="2"/>
  <c r="LA182" i="2"/>
  <c r="LA181" i="2"/>
  <c r="LA180" i="2"/>
  <c r="LA179" i="2"/>
  <c r="LA178" i="2"/>
  <c r="LA177" i="2"/>
  <c r="LA176" i="2"/>
  <c r="LA175" i="2"/>
  <c r="LA174" i="2"/>
  <c r="LA173" i="2"/>
  <c r="LA172" i="2"/>
  <c r="LA171" i="2"/>
  <c r="LA170" i="2"/>
  <c r="LA169" i="2"/>
  <c r="LA168" i="2"/>
  <c r="LA167" i="2"/>
  <c r="LA166" i="2"/>
  <c r="LA165" i="2"/>
  <c r="LA164" i="2"/>
  <c r="LA163" i="2"/>
  <c r="LA162" i="2"/>
  <c r="LA161" i="2"/>
  <c r="LA160" i="2"/>
  <c r="LA159" i="2"/>
  <c r="LA158" i="2"/>
  <c r="LA157" i="2"/>
  <c r="LA156" i="2"/>
  <c r="LA155" i="2"/>
  <c r="LA154" i="2"/>
  <c r="LA153" i="2"/>
  <c r="LA152" i="2"/>
  <c r="LA151" i="2"/>
  <c r="LA150" i="2"/>
  <c r="LA148" i="2"/>
  <c r="LA147" i="2"/>
  <c r="LA146" i="2"/>
  <c r="LA145" i="2"/>
  <c r="LA144" i="2"/>
  <c r="LA143" i="2"/>
  <c r="LA142" i="2"/>
  <c r="LA141" i="2"/>
  <c r="LA140" i="2"/>
  <c r="LA139" i="2"/>
  <c r="LA138" i="2"/>
  <c r="LA137" i="2"/>
  <c r="LA136" i="2"/>
  <c r="LA135" i="2"/>
  <c r="LA133" i="2"/>
  <c r="LA132" i="2"/>
  <c r="LA131" i="2"/>
  <c r="LA130" i="2"/>
  <c r="LA129" i="2"/>
  <c r="LA128" i="2"/>
  <c r="LA127" i="2"/>
  <c r="LA126" i="2"/>
  <c r="LA125" i="2"/>
  <c r="LA124" i="2"/>
  <c r="LA123" i="2"/>
  <c r="LA122" i="2"/>
  <c r="LA121" i="2"/>
  <c r="LA120" i="2"/>
  <c r="LA119" i="2"/>
  <c r="LA118" i="2"/>
  <c r="LA117" i="2"/>
  <c r="LA116" i="2"/>
  <c r="LA115" i="2"/>
  <c r="LA114" i="2"/>
  <c r="LA113" i="2"/>
  <c r="LA112" i="2"/>
  <c r="LA111" i="2"/>
  <c r="LA110" i="2"/>
  <c r="LA109" i="2"/>
  <c r="LA108" i="2"/>
  <c r="LA107" i="2"/>
  <c r="LA106" i="2"/>
  <c r="LA105" i="2"/>
  <c r="LA104" i="2"/>
  <c r="LA103" i="2"/>
  <c r="LA102" i="2"/>
  <c r="LA101" i="2"/>
  <c r="LA100" i="2"/>
  <c r="LA99" i="2"/>
  <c r="LA98" i="2"/>
  <c r="LA97" i="2"/>
  <c r="LA96" i="2"/>
  <c r="LA95" i="2"/>
  <c r="LA94" i="2"/>
  <c r="LA93" i="2"/>
  <c r="LA92" i="2"/>
  <c r="LA91" i="2"/>
  <c r="LA90" i="2"/>
  <c r="LA89" i="2"/>
  <c r="LA88" i="2"/>
  <c r="LA87" i="2"/>
  <c r="LA86" i="2"/>
  <c r="LA85" i="2"/>
  <c r="LA84" i="2"/>
  <c r="LA83" i="2"/>
  <c r="LA82" i="2"/>
  <c r="LA81" i="2"/>
  <c r="LA80" i="2"/>
  <c r="LA79" i="2"/>
  <c r="LA78" i="2"/>
  <c r="LA77" i="2"/>
  <c r="LA76" i="2"/>
  <c r="LA75" i="2"/>
  <c r="LA74" i="2"/>
  <c r="LA73" i="2"/>
  <c r="LA72" i="2"/>
  <c r="LA71" i="2"/>
  <c r="LA70" i="2"/>
  <c r="LA69" i="2"/>
  <c r="LA68" i="2"/>
  <c r="LA67" i="2"/>
  <c r="LA66" i="2"/>
  <c r="LA65" i="2"/>
  <c r="LA64" i="2"/>
  <c r="LA63" i="2"/>
  <c r="LA62" i="2"/>
  <c r="LA61" i="2"/>
  <c r="LA60" i="2"/>
  <c r="LA59" i="2"/>
  <c r="LA58" i="2"/>
  <c r="LA57" i="2"/>
  <c r="LA56" i="2"/>
  <c r="LA55" i="2"/>
  <c r="LA54" i="2"/>
  <c r="LA53" i="2"/>
  <c r="LA52" i="2"/>
  <c r="LA51" i="2"/>
  <c r="LA50" i="2"/>
  <c r="LA49" i="2"/>
  <c r="LA48" i="2"/>
  <c r="LA47" i="2"/>
  <c r="KT243" i="2"/>
  <c r="KT242" i="2"/>
  <c r="KT241" i="2"/>
  <c r="KT240" i="2"/>
  <c r="KT239" i="2"/>
  <c r="KT238" i="2"/>
  <c r="KT237" i="2"/>
  <c r="KT236" i="2"/>
  <c r="KT235" i="2"/>
  <c r="KT234" i="2"/>
  <c r="KT233" i="2"/>
  <c r="KT232" i="2"/>
  <c r="KT231" i="2"/>
  <c r="KT230" i="2"/>
  <c r="KT229" i="2"/>
  <c r="KT228" i="2"/>
  <c r="KT227" i="2"/>
  <c r="KT226" i="2"/>
  <c r="KT225" i="2"/>
  <c r="KT224" i="2"/>
  <c r="KT223" i="2"/>
  <c r="KT222" i="2"/>
  <c r="KT221" i="2"/>
  <c r="KT220" i="2"/>
  <c r="KT219" i="2"/>
  <c r="KT218" i="2"/>
  <c r="KT217" i="2"/>
  <c r="KT216" i="2"/>
  <c r="KT215" i="2"/>
  <c r="KT214" i="2"/>
  <c r="KT213" i="2"/>
  <c r="KT212" i="2"/>
  <c r="KT211" i="2"/>
  <c r="KT210" i="2"/>
  <c r="KT209" i="2"/>
  <c r="KT208" i="2"/>
  <c r="KT207" i="2"/>
  <c r="KT206" i="2"/>
  <c r="KT205" i="2"/>
  <c r="KT204" i="2"/>
  <c r="KT203" i="2"/>
  <c r="KT202" i="2"/>
  <c r="KT201" i="2"/>
  <c r="KT200" i="2"/>
  <c r="KT199" i="2"/>
  <c r="KT198" i="2"/>
  <c r="KT197" i="2"/>
  <c r="KT196" i="2"/>
  <c r="KT195" i="2"/>
  <c r="KT194" i="2"/>
  <c r="KT193" i="2"/>
  <c r="KT192" i="2"/>
  <c r="KT191" i="2"/>
  <c r="KT190" i="2"/>
  <c r="KT189" i="2"/>
  <c r="KT188" i="2"/>
  <c r="KT187" i="2"/>
  <c r="KT186" i="2"/>
  <c r="KT185" i="2"/>
  <c r="KT184" i="2"/>
  <c r="KT183" i="2"/>
  <c r="KT182" i="2"/>
  <c r="KT181" i="2"/>
  <c r="KT180" i="2"/>
  <c r="KT179" i="2"/>
  <c r="KT178" i="2"/>
  <c r="KT177" i="2"/>
  <c r="KT176" i="2"/>
  <c r="KT175" i="2"/>
  <c r="KT174" i="2"/>
  <c r="KT173" i="2"/>
  <c r="KT172" i="2"/>
  <c r="KT171" i="2"/>
  <c r="KT170" i="2"/>
  <c r="KT169" i="2"/>
  <c r="KT168" i="2"/>
  <c r="KT167" i="2"/>
  <c r="KT166" i="2"/>
  <c r="KT165" i="2"/>
  <c r="KT164" i="2"/>
  <c r="KT163" i="2"/>
  <c r="KT162" i="2"/>
  <c r="KT161" i="2"/>
  <c r="KT160" i="2"/>
  <c r="KT159" i="2"/>
  <c r="KT158" i="2"/>
  <c r="KT157" i="2"/>
  <c r="KT156" i="2"/>
  <c r="KT155" i="2"/>
  <c r="KT154" i="2"/>
  <c r="KT153" i="2"/>
  <c r="KT152" i="2"/>
  <c r="KT151" i="2"/>
  <c r="KT150" i="2"/>
  <c r="KT148" i="2"/>
  <c r="KT147" i="2"/>
  <c r="KT146" i="2"/>
  <c r="KT145" i="2"/>
  <c r="KT144" i="2"/>
  <c r="KT143" i="2"/>
  <c r="KT142" i="2"/>
  <c r="KT141" i="2"/>
  <c r="KT140" i="2"/>
  <c r="KT139" i="2"/>
  <c r="KT138" i="2"/>
  <c r="KT137" i="2"/>
  <c r="KT136" i="2"/>
  <c r="KT135" i="2"/>
  <c r="KT133" i="2"/>
  <c r="KT132" i="2"/>
  <c r="KT131" i="2"/>
  <c r="KT130" i="2"/>
  <c r="KT129" i="2"/>
  <c r="KT128" i="2"/>
  <c r="KT127" i="2"/>
  <c r="KT126" i="2"/>
  <c r="KT125" i="2"/>
  <c r="KT124" i="2"/>
  <c r="KT123" i="2"/>
  <c r="KT122" i="2"/>
  <c r="KT121" i="2"/>
  <c r="KT120" i="2"/>
  <c r="KT119" i="2"/>
  <c r="KT118" i="2"/>
  <c r="KT117" i="2"/>
  <c r="KT116" i="2"/>
  <c r="KT115" i="2"/>
  <c r="KT114" i="2"/>
  <c r="KT113" i="2"/>
  <c r="KT112" i="2"/>
  <c r="KT111" i="2"/>
  <c r="KT110" i="2"/>
  <c r="KT109" i="2"/>
  <c r="KT108" i="2"/>
  <c r="KT107" i="2"/>
  <c r="KT106" i="2"/>
  <c r="KT105" i="2"/>
  <c r="KT104" i="2"/>
  <c r="KT103" i="2"/>
  <c r="KT102" i="2"/>
  <c r="KT101" i="2"/>
  <c r="KM204" i="2"/>
  <c r="KM203" i="2"/>
  <c r="KM202" i="2"/>
  <c r="KM201" i="2"/>
  <c r="KM200" i="2"/>
  <c r="KM199" i="2"/>
  <c r="KM198" i="2"/>
  <c r="KM197" i="2"/>
  <c r="KM196" i="2"/>
  <c r="KM195" i="2"/>
  <c r="KM194" i="2"/>
  <c r="KM193" i="2"/>
  <c r="KM192" i="2"/>
  <c r="KM191" i="2"/>
  <c r="KM190" i="2"/>
  <c r="KM189" i="2"/>
  <c r="KM188" i="2"/>
  <c r="KM187" i="2"/>
  <c r="KM186" i="2"/>
  <c r="KM185" i="2"/>
  <c r="KM184" i="2"/>
  <c r="KM183" i="2"/>
  <c r="KM182" i="2"/>
  <c r="KM181" i="2"/>
  <c r="KM180" i="2"/>
  <c r="KM179" i="2"/>
  <c r="KM178" i="2"/>
  <c r="KM177" i="2"/>
  <c r="KM176" i="2"/>
  <c r="KM175" i="2"/>
  <c r="KM174" i="2"/>
  <c r="KM173" i="2"/>
  <c r="KM172" i="2"/>
  <c r="KM171" i="2"/>
  <c r="KM170" i="2"/>
  <c r="KM169" i="2"/>
  <c r="KM168" i="2"/>
  <c r="KM167" i="2"/>
  <c r="KM166" i="2"/>
  <c r="KM165" i="2"/>
  <c r="KM164" i="2"/>
  <c r="KM163" i="2"/>
  <c r="KM162" i="2"/>
  <c r="KM161" i="2"/>
  <c r="KM160" i="2"/>
  <c r="KM159" i="2"/>
  <c r="KM158" i="2"/>
  <c r="KM157" i="2"/>
  <c r="KM156" i="2"/>
  <c r="KM155" i="2"/>
  <c r="KM154" i="2"/>
  <c r="KM153" i="2"/>
  <c r="KM152" i="2"/>
  <c r="KM151" i="2"/>
  <c r="KM150" i="2"/>
  <c r="KM148" i="2"/>
  <c r="KM147" i="2"/>
  <c r="KM146" i="2"/>
  <c r="KM145" i="2"/>
  <c r="KM144" i="2"/>
  <c r="KM143" i="2"/>
  <c r="KM142" i="2"/>
  <c r="KM141" i="2"/>
  <c r="KM140" i="2"/>
  <c r="KM139" i="2"/>
  <c r="KM138" i="2"/>
  <c r="KM137" i="2"/>
  <c r="KM136" i="2"/>
  <c r="KM135" i="2"/>
  <c r="KM133" i="2"/>
  <c r="KM132" i="2"/>
  <c r="KM131" i="2"/>
  <c r="KM130" i="2"/>
  <c r="KM129" i="2"/>
  <c r="KM128" i="2"/>
  <c r="KM127" i="2"/>
  <c r="KM126" i="2"/>
  <c r="KM125" i="2"/>
  <c r="KM124" i="2"/>
  <c r="KM123" i="2"/>
  <c r="KM122" i="2"/>
  <c r="KM121" i="2"/>
  <c r="KM120" i="2"/>
  <c r="KM119" i="2"/>
  <c r="KM118" i="2"/>
  <c r="KM117" i="2"/>
  <c r="KM116" i="2"/>
  <c r="KM115" i="2"/>
  <c r="KM114" i="2"/>
  <c r="KM113" i="2"/>
  <c r="KM112" i="2"/>
  <c r="KM111" i="2"/>
  <c r="KM110" i="2"/>
  <c r="KM109" i="2"/>
  <c r="KM108" i="2"/>
  <c r="KM107" i="2"/>
  <c r="KM106" i="2"/>
  <c r="KM105" i="2"/>
  <c r="KM104" i="2"/>
  <c r="KM103" i="2"/>
  <c r="KM102" i="2"/>
  <c r="KM101" i="2"/>
  <c r="KM100" i="2"/>
  <c r="KM99" i="2"/>
  <c r="KM98" i="2"/>
  <c r="KM97" i="2"/>
  <c r="KM96" i="2"/>
  <c r="KM95" i="2"/>
  <c r="KM94" i="2"/>
  <c r="KM93" i="2"/>
  <c r="KM92" i="2"/>
  <c r="KM91" i="2"/>
  <c r="KM90" i="2"/>
  <c r="KM89" i="2"/>
  <c r="KM88" i="2"/>
  <c r="KM87" i="2"/>
  <c r="KM86" i="2"/>
  <c r="KM85" i="2"/>
  <c r="KM84" i="2"/>
  <c r="KM83" i="2"/>
  <c r="KM82" i="2"/>
  <c r="KM81" i="2"/>
  <c r="KM80" i="2"/>
  <c r="KM79" i="2"/>
  <c r="KM78" i="2"/>
  <c r="KM77" i="2"/>
  <c r="KM76" i="2"/>
  <c r="KM75" i="2"/>
  <c r="KM74" i="2"/>
  <c r="KM73" i="2"/>
  <c r="KM72" i="2"/>
  <c r="KM71" i="2"/>
  <c r="KM70" i="2"/>
  <c r="KM69" i="2"/>
  <c r="KM68" i="2"/>
  <c r="KM67" i="2"/>
  <c r="KM66" i="2"/>
  <c r="KM65" i="2"/>
  <c r="KM64" i="2"/>
  <c r="KM63" i="2"/>
  <c r="KM62" i="2"/>
  <c r="KF253" i="2"/>
  <c r="KF252" i="2"/>
  <c r="KF251" i="2"/>
  <c r="KF250" i="2"/>
  <c r="KF249" i="2"/>
  <c r="KF248" i="2"/>
  <c r="KF247" i="2"/>
  <c r="KF246" i="2"/>
  <c r="KF245" i="2"/>
  <c r="KF244" i="2"/>
  <c r="KF243" i="2"/>
  <c r="KF242" i="2"/>
  <c r="KF241" i="2"/>
  <c r="KF240" i="2"/>
  <c r="KF239" i="2"/>
  <c r="KF238" i="2"/>
  <c r="KF237" i="2"/>
  <c r="KF236" i="2"/>
  <c r="KF235" i="2"/>
  <c r="KF234" i="2"/>
  <c r="KF233" i="2"/>
  <c r="KF232" i="2"/>
  <c r="KF231" i="2"/>
  <c r="KF230" i="2"/>
  <c r="KF229" i="2"/>
  <c r="KF228" i="2"/>
  <c r="KF227" i="2"/>
  <c r="KF226" i="2"/>
  <c r="KF225" i="2"/>
  <c r="KF224" i="2"/>
  <c r="KF223" i="2"/>
  <c r="KF222" i="2"/>
  <c r="KF221" i="2"/>
  <c r="KF220" i="2"/>
  <c r="KF219" i="2"/>
  <c r="KF218" i="2"/>
  <c r="KF217" i="2"/>
  <c r="KF216" i="2"/>
  <c r="KF215" i="2"/>
  <c r="KF214" i="2"/>
  <c r="KF213" i="2"/>
  <c r="KF212" i="2"/>
  <c r="KF211" i="2"/>
  <c r="KF210" i="2"/>
  <c r="KF209" i="2"/>
  <c r="KF208" i="2"/>
  <c r="KF207" i="2"/>
  <c r="KF206" i="2"/>
  <c r="KF205" i="2"/>
  <c r="KF204" i="2"/>
  <c r="KF203" i="2"/>
  <c r="KF202" i="2"/>
  <c r="KF201" i="2"/>
  <c r="KF200" i="2"/>
  <c r="KF199" i="2"/>
  <c r="KF198" i="2"/>
  <c r="KF197" i="2"/>
  <c r="KF196" i="2"/>
  <c r="KF195" i="2"/>
  <c r="KF194" i="2"/>
  <c r="KF193" i="2"/>
  <c r="KF192" i="2"/>
  <c r="KF191" i="2"/>
  <c r="KF190" i="2"/>
  <c r="KF189" i="2"/>
  <c r="KF188" i="2"/>
  <c r="KF187" i="2"/>
  <c r="KF186" i="2"/>
  <c r="KF185" i="2"/>
  <c r="KF184" i="2"/>
  <c r="KF183" i="2"/>
  <c r="KF182" i="2"/>
  <c r="KF181" i="2"/>
  <c r="KF180" i="2"/>
  <c r="KF179" i="2"/>
  <c r="KF178" i="2"/>
  <c r="KF177" i="2"/>
  <c r="KF176" i="2"/>
  <c r="KF175" i="2"/>
  <c r="KF174" i="2"/>
  <c r="KF173" i="2"/>
  <c r="KF172" i="2"/>
  <c r="KF171" i="2"/>
  <c r="KF170" i="2"/>
  <c r="KF169" i="2"/>
  <c r="KF168" i="2"/>
  <c r="KF167" i="2"/>
  <c r="KF166" i="2"/>
  <c r="KF165" i="2"/>
  <c r="KF164" i="2"/>
  <c r="KF163" i="2"/>
  <c r="KF162" i="2"/>
  <c r="KF161" i="2"/>
  <c r="KF160" i="2"/>
  <c r="KF159" i="2"/>
  <c r="KF158" i="2"/>
  <c r="KF157" i="2"/>
  <c r="KF156" i="2"/>
  <c r="KF155" i="2"/>
  <c r="KF154" i="2"/>
  <c r="KF153" i="2"/>
  <c r="KF152" i="2"/>
  <c r="KF151" i="2"/>
  <c r="KF150" i="2"/>
  <c r="KF148" i="2"/>
  <c r="KF147" i="2"/>
  <c r="KF146" i="2"/>
  <c r="KF145" i="2"/>
  <c r="KF144" i="2"/>
  <c r="KF143" i="2"/>
  <c r="KF142" i="2"/>
  <c r="KF141" i="2"/>
  <c r="KF140" i="2"/>
  <c r="KF139" i="2"/>
  <c r="KF138" i="2"/>
  <c r="KF137" i="2"/>
  <c r="KF136" i="2"/>
  <c r="KF135" i="2"/>
  <c r="KF133" i="2"/>
  <c r="KF132" i="2"/>
  <c r="KF131" i="2"/>
  <c r="KF130" i="2"/>
  <c r="KF129" i="2"/>
  <c r="KF128" i="2"/>
  <c r="KF127" i="2"/>
  <c r="KF126" i="2"/>
  <c r="KF125" i="2"/>
  <c r="KF124" i="2"/>
  <c r="KF123" i="2"/>
  <c r="KF122" i="2"/>
  <c r="KF121" i="2"/>
  <c r="KF120" i="2"/>
  <c r="KF119" i="2"/>
  <c r="KF118" i="2"/>
  <c r="KF117" i="2"/>
  <c r="KF116" i="2"/>
  <c r="KF115" i="2"/>
  <c r="KF114" i="2"/>
  <c r="KF113" i="2"/>
  <c r="KF112" i="2"/>
  <c r="KF111" i="2"/>
  <c r="JY193" i="2"/>
  <c r="JY192" i="2"/>
  <c r="JY191" i="2"/>
  <c r="JY190" i="2"/>
  <c r="JY189" i="2"/>
  <c r="JY188" i="2"/>
  <c r="JY187" i="2"/>
  <c r="JY186" i="2"/>
  <c r="JY185" i="2"/>
  <c r="JY184" i="2"/>
  <c r="JY183" i="2"/>
  <c r="JY182" i="2"/>
  <c r="JY181" i="2"/>
  <c r="JY180" i="2"/>
  <c r="JY179" i="2"/>
  <c r="JY178" i="2"/>
  <c r="JY177" i="2"/>
  <c r="JY176" i="2"/>
  <c r="JY175" i="2"/>
  <c r="JY174" i="2"/>
  <c r="JY173" i="2"/>
  <c r="JY172" i="2"/>
  <c r="JY171" i="2"/>
  <c r="JY170" i="2"/>
  <c r="JY169" i="2"/>
  <c r="JY168" i="2"/>
  <c r="JY167" i="2"/>
  <c r="JY166" i="2"/>
  <c r="JY165" i="2"/>
  <c r="JY164" i="2"/>
  <c r="JY163" i="2"/>
  <c r="JY162" i="2"/>
  <c r="JY161" i="2"/>
  <c r="JY160" i="2"/>
  <c r="JY159" i="2"/>
  <c r="JY158" i="2"/>
  <c r="JY157" i="2"/>
  <c r="JY156" i="2"/>
  <c r="JY155" i="2"/>
  <c r="JY154" i="2"/>
  <c r="JY153" i="2"/>
  <c r="JY152" i="2"/>
  <c r="JY151" i="2"/>
  <c r="JY150" i="2"/>
  <c r="JY148" i="2"/>
  <c r="JY147" i="2"/>
  <c r="JY146" i="2"/>
  <c r="JY145" i="2"/>
  <c r="JY144" i="2"/>
  <c r="JY143" i="2"/>
  <c r="JY142" i="2"/>
  <c r="JY141" i="2"/>
  <c r="JY140" i="2"/>
  <c r="JY139" i="2"/>
  <c r="JY138" i="2"/>
  <c r="JY137" i="2"/>
  <c r="JY136" i="2"/>
  <c r="JY135" i="2"/>
  <c r="JY133" i="2"/>
  <c r="JY132" i="2"/>
  <c r="JY131" i="2"/>
  <c r="JY130" i="2"/>
  <c r="JY129" i="2"/>
  <c r="JY128" i="2"/>
  <c r="JY127" i="2"/>
  <c r="JY126" i="2"/>
  <c r="JY125" i="2"/>
  <c r="JY124" i="2"/>
  <c r="JY123" i="2"/>
  <c r="JY122" i="2"/>
  <c r="JY121" i="2"/>
  <c r="JY120" i="2"/>
  <c r="JY119" i="2"/>
  <c r="JY118" i="2"/>
  <c r="JY117" i="2"/>
  <c r="JY116" i="2"/>
  <c r="JY115" i="2"/>
  <c r="JY114" i="2"/>
  <c r="JY113" i="2"/>
  <c r="JY112" i="2"/>
  <c r="JY111" i="2"/>
  <c r="JY110" i="2"/>
  <c r="JY109" i="2"/>
  <c r="JY108" i="2"/>
  <c r="JY107" i="2"/>
  <c r="JY106" i="2"/>
  <c r="JY105" i="2"/>
  <c r="JY104" i="2"/>
  <c r="JY103" i="2"/>
  <c r="JY102" i="2"/>
  <c r="JY101" i="2"/>
  <c r="JY100" i="2"/>
  <c r="JY99" i="2"/>
  <c r="JY98" i="2"/>
  <c r="JY97" i="2"/>
  <c r="JY96" i="2"/>
  <c r="JY95" i="2"/>
  <c r="JY94" i="2"/>
  <c r="JY93" i="2"/>
  <c r="JY92" i="2"/>
  <c r="JY91" i="2"/>
  <c r="JY90" i="2"/>
  <c r="JY89" i="2"/>
  <c r="JY88" i="2"/>
  <c r="JY87" i="2"/>
  <c r="JY86" i="2"/>
  <c r="JY85" i="2"/>
  <c r="JY84" i="2"/>
  <c r="JY83" i="2"/>
  <c r="JY82" i="2"/>
  <c r="JY81" i="2"/>
  <c r="JY80" i="2"/>
  <c r="JY79" i="2"/>
  <c r="JY78" i="2"/>
  <c r="JY77" i="2"/>
  <c r="JY76" i="2"/>
  <c r="JY75" i="2"/>
  <c r="JY74" i="2"/>
  <c r="JY73" i="2"/>
  <c r="JY72" i="2"/>
  <c r="JY71" i="2"/>
  <c r="JY70" i="2"/>
  <c r="JY69" i="2"/>
  <c r="JY68" i="2"/>
  <c r="JY67" i="2"/>
  <c r="JY66" i="2"/>
  <c r="JY65" i="2"/>
  <c r="JY64" i="2"/>
  <c r="JY63" i="2"/>
  <c r="JY62" i="2"/>
  <c r="JY61" i="2"/>
  <c r="JY60" i="2"/>
  <c r="JY59" i="2"/>
  <c r="JY58" i="2"/>
  <c r="JY57" i="2"/>
  <c r="JY56" i="2"/>
  <c r="JY55" i="2"/>
  <c r="JY54" i="2"/>
  <c r="JY53" i="2"/>
  <c r="JY52" i="2"/>
  <c r="JY51" i="2"/>
  <c r="JR191" i="2"/>
  <c r="JR190" i="2"/>
  <c r="JR189" i="2"/>
  <c r="JR188" i="2"/>
  <c r="JR187" i="2"/>
  <c r="JR186" i="2"/>
  <c r="JR185" i="2"/>
  <c r="JR184" i="2"/>
  <c r="JR183" i="2"/>
  <c r="JR182" i="2"/>
  <c r="JR181" i="2"/>
  <c r="JR180" i="2"/>
  <c r="JR179" i="2"/>
  <c r="JR178" i="2"/>
  <c r="JR177" i="2"/>
  <c r="JR176" i="2"/>
  <c r="JR175" i="2"/>
  <c r="JR174" i="2"/>
  <c r="JR173" i="2"/>
  <c r="JR172" i="2"/>
  <c r="JR171" i="2"/>
  <c r="JR170" i="2"/>
  <c r="JR169" i="2"/>
  <c r="JR168" i="2"/>
  <c r="JR167" i="2"/>
  <c r="JR166" i="2"/>
  <c r="JR165" i="2"/>
  <c r="JR164" i="2"/>
  <c r="JR163" i="2"/>
  <c r="JR162" i="2"/>
  <c r="JR161" i="2"/>
  <c r="JR160" i="2"/>
  <c r="JR159" i="2"/>
  <c r="JR158" i="2"/>
  <c r="JR157" i="2"/>
  <c r="JR156" i="2"/>
  <c r="JR155" i="2"/>
  <c r="JR154" i="2"/>
  <c r="JR153" i="2"/>
  <c r="JR152" i="2"/>
  <c r="JR151" i="2"/>
  <c r="JR150" i="2"/>
  <c r="JR148" i="2"/>
  <c r="JR147" i="2"/>
  <c r="JR146" i="2"/>
  <c r="JR145" i="2"/>
  <c r="JR144" i="2"/>
  <c r="JR143" i="2"/>
  <c r="JR142" i="2"/>
  <c r="JR141" i="2"/>
  <c r="JR140" i="2"/>
  <c r="JR139" i="2"/>
  <c r="JR138" i="2"/>
  <c r="JR137" i="2"/>
  <c r="JR136" i="2"/>
  <c r="JR135" i="2"/>
  <c r="JR133" i="2"/>
  <c r="JR132" i="2"/>
  <c r="JR131" i="2"/>
  <c r="JR130" i="2"/>
  <c r="JR129" i="2"/>
  <c r="JR128" i="2"/>
  <c r="JR127" i="2"/>
  <c r="JR126" i="2"/>
  <c r="JR125" i="2"/>
  <c r="JR124" i="2"/>
  <c r="JR123" i="2"/>
  <c r="JR122" i="2"/>
  <c r="JR121" i="2"/>
  <c r="JR120" i="2"/>
  <c r="JR119" i="2"/>
  <c r="JR118" i="2"/>
  <c r="JR117" i="2"/>
  <c r="JR116" i="2"/>
  <c r="JR115" i="2"/>
  <c r="JR114" i="2"/>
  <c r="JR113" i="2"/>
  <c r="JR112" i="2"/>
  <c r="JR111" i="2"/>
  <c r="JR110" i="2"/>
  <c r="JR109" i="2"/>
  <c r="JR108" i="2"/>
  <c r="JR107" i="2"/>
  <c r="JR106" i="2"/>
  <c r="JR105" i="2"/>
  <c r="JR104" i="2"/>
  <c r="JR103" i="2"/>
  <c r="JR102" i="2"/>
  <c r="JR101" i="2"/>
  <c r="JR100" i="2"/>
  <c r="JR99" i="2"/>
  <c r="JR98" i="2"/>
  <c r="JR97" i="2"/>
  <c r="JR96" i="2"/>
  <c r="JR95" i="2"/>
  <c r="JR94" i="2"/>
  <c r="JR93" i="2"/>
  <c r="JR92" i="2"/>
  <c r="JR91" i="2"/>
  <c r="JR90" i="2"/>
  <c r="JR89" i="2"/>
  <c r="JR88" i="2"/>
  <c r="JR87" i="2"/>
  <c r="JR86" i="2"/>
  <c r="JR85" i="2"/>
  <c r="JR84" i="2"/>
  <c r="JR83" i="2"/>
  <c r="JR82" i="2"/>
  <c r="JR81" i="2"/>
  <c r="JR80" i="2"/>
  <c r="JR79" i="2"/>
  <c r="JR78" i="2"/>
  <c r="JR77" i="2"/>
  <c r="JR76" i="2"/>
  <c r="JR75" i="2"/>
  <c r="JR74" i="2"/>
  <c r="JR73" i="2"/>
  <c r="JR72" i="2"/>
  <c r="JR71" i="2"/>
  <c r="JR70" i="2"/>
  <c r="JR69" i="2"/>
  <c r="JR68" i="2"/>
  <c r="JR67" i="2"/>
  <c r="JR66" i="2"/>
  <c r="JR65" i="2"/>
  <c r="JR64" i="2"/>
  <c r="JR63" i="2"/>
  <c r="JR62" i="2"/>
  <c r="JR61" i="2"/>
  <c r="JR60" i="2"/>
  <c r="JR59" i="2"/>
  <c r="JR58" i="2"/>
  <c r="JR57" i="2"/>
  <c r="JR56" i="2"/>
  <c r="JR55" i="2"/>
  <c r="JR54" i="2"/>
  <c r="JR53" i="2"/>
  <c r="JR52" i="2"/>
  <c r="JR51" i="2"/>
  <c r="JR50" i="2"/>
  <c r="JR49" i="2"/>
  <c r="JK191" i="2"/>
  <c r="JK190" i="2"/>
  <c r="JK189" i="2"/>
  <c r="JK188" i="2"/>
  <c r="JK187" i="2"/>
  <c r="JK186" i="2"/>
  <c r="JK185" i="2"/>
  <c r="JK184" i="2"/>
  <c r="JK183" i="2"/>
  <c r="JK182" i="2"/>
  <c r="JK181" i="2"/>
  <c r="JK180" i="2"/>
  <c r="JK179" i="2"/>
  <c r="JK178" i="2"/>
  <c r="JK177" i="2"/>
  <c r="JK176" i="2"/>
  <c r="JK175" i="2"/>
  <c r="JK174" i="2"/>
  <c r="JK173" i="2"/>
  <c r="JK172" i="2"/>
  <c r="JK171" i="2"/>
  <c r="JK170" i="2"/>
  <c r="JK169" i="2"/>
  <c r="JK168" i="2"/>
  <c r="JK167" i="2"/>
  <c r="JK166" i="2"/>
  <c r="JK165" i="2"/>
  <c r="JK164" i="2"/>
  <c r="JK163" i="2"/>
  <c r="JK162" i="2"/>
  <c r="JK161" i="2"/>
  <c r="JK160" i="2"/>
  <c r="JK159" i="2"/>
  <c r="JK158" i="2"/>
  <c r="JK157" i="2"/>
  <c r="JK156" i="2"/>
  <c r="JK155" i="2"/>
  <c r="JK154" i="2"/>
  <c r="JK153" i="2"/>
  <c r="JK152" i="2"/>
  <c r="JK151" i="2"/>
  <c r="JK150" i="2"/>
  <c r="JK148" i="2"/>
  <c r="JK147" i="2"/>
  <c r="JK146" i="2"/>
  <c r="JK145" i="2"/>
  <c r="JK144" i="2"/>
  <c r="JK143" i="2"/>
  <c r="JK142" i="2"/>
  <c r="JK141" i="2"/>
  <c r="JK140" i="2"/>
  <c r="JK139" i="2"/>
  <c r="JK138" i="2"/>
  <c r="JK137" i="2"/>
  <c r="JK136" i="2"/>
  <c r="JK135" i="2"/>
  <c r="JK133" i="2"/>
  <c r="JK132" i="2"/>
  <c r="JK131" i="2"/>
  <c r="JK130" i="2"/>
  <c r="JK129" i="2"/>
  <c r="JK128" i="2"/>
  <c r="JK127" i="2"/>
  <c r="JK126" i="2"/>
  <c r="JK125" i="2"/>
  <c r="JK124" i="2"/>
  <c r="JK123" i="2"/>
  <c r="JK122" i="2"/>
  <c r="JK121" i="2"/>
  <c r="JK120" i="2"/>
  <c r="JK119" i="2"/>
  <c r="JK118" i="2"/>
  <c r="JK117" i="2"/>
  <c r="JK116" i="2"/>
  <c r="JK115" i="2"/>
  <c r="JK114" i="2"/>
  <c r="JK113" i="2"/>
  <c r="JK112" i="2"/>
  <c r="JK111" i="2"/>
  <c r="JK110" i="2"/>
  <c r="JK109" i="2"/>
  <c r="JK108" i="2"/>
  <c r="JK107" i="2"/>
  <c r="JK106" i="2"/>
  <c r="JK105" i="2"/>
  <c r="JK104" i="2"/>
  <c r="JK103" i="2"/>
  <c r="JK102" i="2"/>
  <c r="JK101" i="2"/>
  <c r="JK100" i="2"/>
  <c r="JK99" i="2"/>
  <c r="JK98" i="2"/>
  <c r="JK97" i="2"/>
  <c r="JK96" i="2"/>
  <c r="JK95" i="2"/>
  <c r="JK94" i="2"/>
  <c r="JK93" i="2"/>
  <c r="JK92" i="2"/>
  <c r="JK91" i="2"/>
  <c r="JK90" i="2"/>
  <c r="JK89" i="2"/>
  <c r="JK88" i="2"/>
  <c r="JK87" i="2"/>
  <c r="JK86" i="2"/>
  <c r="JK85" i="2"/>
  <c r="JK84" i="2"/>
  <c r="JK83" i="2"/>
  <c r="JK82" i="2"/>
  <c r="JK81" i="2"/>
  <c r="JK80" i="2"/>
  <c r="JK79" i="2"/>
  <c r="JK78" i="2"/>
  <c r="JK77" i="2"/>
  <c r="JK76" i="2"/>
  <c r="JK75" i="2"/>
  <c r="JK74" i="2"/>
  <c r="JK73" i="2"/>
  <c r="JK72" i="2"/>
  <c r="JK71" i="2"/>
  <c r="JK70" i="2"/>
  <c r="JK69" i="2"/>
  <c r="JK68" i="2"/>
  <c r="JK67" i="2"/>
  <c r="JK66" i="2"/>
  <c r="JK65" i="2"/>
  <c r="JK64" i="2"/>
  <c r="JK63" i="2"/>
  <c r="JK62" i="2"/>
  <c r="JK61" i="2"/>
  <c r="JK60" i="2"/>
  <c r="JK59" i="2"/>
  <c r="JK58" i="2"/>
  <c r="JK57" i="2"/>
  <c r="JK56" i="2"/>
  <c r="JK55" i="2"/>
  <c r="JK54" i="2"/>
  <c r="JK53" i="2"/>
  <c r="JK52" i="2"/>
  <c r="JK51" i="2"/>
  <c r="JK50" i="2"/>
  <c r="JK49" i="2"/>
  <c r="JD189" i="2"/>
  <c r="JD188" i="2"/>
  <c r="JD187" i="2"/>
  <c r="JD186" i="2"/>
  <c r="JD185" i="2"/>
  <c r="JD184" i="2"/>
  <c r="JD183" i="2"/>
  <c r="JD182" i="2"/>
  <c r="JD181" i="2"/>
  <c r="JD180" i="2"/>
  <c r="JD179" i="2"/>
  <c r="JD178" i="2"/>
  <c r="JD177" i="2"/>
  <c r="JD176" i="2"/>
  <c r="JD175" i="2"/>
  <c r="JD174" i="2"/>
  <c r="JD173" i="2"/>
  <c r="JD172" i="2"/>
  <c r="JD171" i="2"/>
  <c r="JD170" i="2"/>
  <c r="JD169" i="2"/>
  <c r="JD168" i="2"/>
  <c r="JD167" i="2"/>
  <c r="JD166" i="2"/>
  <c r="JD165" i="2"/>
  <c r="JD164" i="2"/>
  <c r="JD163" i="2"/>
  <c r="JD162" i="2"/>
  <c r="JD161" i="2"/>
  <c r="JD160" i="2"/>
  <c r="JD159" i="2"/>
  <c r="JD158" i="2"/>
  <c r="JD157" i="2"/>
  <c r="JD156" i="2"/>
  <c r="JD155" i="2"/>
  <c r="JD154" i="2"/>
  <c r="JD153" i="2"/>
  <c r="JD152" i="2"/>
  <c r="JD151" i="2"/>
  <c r="JD150" i="2"/>
  <c r="JD148" i="2"/>
  <c r="JD147" i="2"/>
  <c r="JD146" i="2"/>
  <c r="JD145" i="2"/>
  <c r="JD144" i="2"/>
  <c r="JD143" i="2"/>
  <c r="JD142" i="2"/>
  <c r="JD141" i="2"/>
  <c r="JD140" i="2"/>
  <c r="JD139" i="2"/>
  <c r="JD138" i="2"/>
  <c r="JD137" i="2"/>
  <c r="JD136" i="2"/>
  <c r="JD135" i="2"/>
  <c r="JD133" i="2"/>
  <c r="JD132" i="2"/>
  <c r="JD131" i="2"/>
  <c r="JD130" i="2"/>
  <c r="JD129" i="2"/>
  <c r="JD128" i="2"/>
  <c r="JD127" i="2"/>
  <c r="JD126" i="2"/>
  <c r="JD125" i="2"/>
  <c r="JD124" i="2"/>
  <c r="JD123" i="2"/>
  <c r="JD122" i="2"/>
  <c r="JD121" i="2"/>
  <c r="JD120" i="2"/>
  <c r="JD119" i="2"/>
  <c r="JD118" i="2"/>
  <c r="JD117" i="2"/>
  <c r="JD116" i="2"/>
  <c r="JD115" i="2"/>
  <c r="JD114" i="2"/>
  <c r="JD113" i="2"/>
  <c r="JD112" i="2"/>
  <c r="JD111" i="2"/>
  <c r="JD110" i="2"/>
  <c r="JD109" i="2"/>
  <c r="JD108" i="2"/>
  <c r="JD107" i="2"/>
  <c r="JD106" i="2"/>
  <c r="JD105" i="2"/>
  <c r="JD104" i="2"/>
  <c r="JD103" i="2"/>
  <c r="JD102" i="2"/>
  <c r="JD101" i="2"/>
  <c r="JD100" i="2"/>
  <c r="JD99" i="2"/>
  <c r="JD98" i="2"/>
  <c r="JD97" i="2"/>
  <c r="JD96" i="2"/>
  <c r="JD95" i="2"/>
  <c r="JD94" i="2"/>
  <c r="JD93" i="2"/>
  <c r="JD92" i="2"/>
  <c r="JD91" i="2"/>
  <c r="JD90" i="2"/>
  <c r="JD89" i="2"/>
  <c r="JD88" i="2"/>
  <c r="JD87" i="2"/>
  <c r="JD86" i="2"/>
  <c r="JD85" i="2"/>
  <c r="JD84" i="2"/>
  <c r="JD83" i="2"/>
  <c r="JD82" i="2"/>
  <c r="JD81" i="2"/>
  <c r="JD80" i="2"/>
  <c r="JD79" i="2"/>
  <c r="JD78" i="2"/>
  <c r="JD77" i="2"/>
  <c r="JD76" i="2"/>
  <c r="JD75" i="2"/>
  <c r="JD74" i="2"/>
  <c r="JD73" i="2"/>
  <c r="JD72" i="2"/>
  <c r="JD71" i="2"/>
  <c r="JD70" i="2"/>
  <c r="JD69" i="2"/>
  <c r="JD68" i="2"/>
  <c r="JD67" i="2"/>
  <c r="JD66" i="2"/>
  <c r="JD65" i="2"/>
  <c r="JD64" i="2"/>
  <c r="JD63" i="2"/>
  <c r="JD62" i="2"/>
  <c r="JD61" i="2"/>
  <c r="JD60" i="2"/>
  <c r="JD59" i="2"/>
  <c r="JD58" i="2"/>
  <c r="JD57" i="2"/>
  <c r="JD56" i="2"/>
  <c r="JD55" i="2"/>
  <c r="JD54" i="2"/>
  <c r="JD53" i="2"/>
  <c r="JD52" i="2"/>
  <c r="JD51" i="2"/>
  <c r="JD50" i="2"/>
  <c r="JD49" i="2"/>
  <c r="JD48" i="2"/>
  <c r="JD47" i="2"/>
  <c r="IW279" i="2"/>
  <c r="IW278" i="2"/>
  <c r="IW277" i="2"/>
  <c r="IW276" i="2"/>
  <c r="IW275" i="2"/>
  <c r="IW274" i="2"/>
  <c r="IW273" i="2"/>
  <c r="IW272" i="2"/>
  <c r="IW271" i="2"/>
  <c r="IW270" i="2"/>
  <c r="IW269" i="2"/>
  <c r="IW268" i="2"/>
  <c r="IW267" i="2"/>
  <c r="IW266" i="2"/>
  <c r="IW265" i="2"/>
  <c r="IW264" i="2"/>
  <c r="IW263" i="2"/>
  <c r="IW262" i="2"/>
  <c r="IW261" i="2"/>
  <c r="IW260" i="2"/>
  <c r="IW259" i="2"/>
  <c r="IW258" i="2"/>
  <c r="IW257" i="2"/>
  <c r="IW256" i="2"/>
  <c r="IW255" i="2"/>
  <c r="IW254" i="2"/>
  <c r="IW253" i="2"/>
  <c r="IW252" i="2"/>
  <c r="IW251" i="2"/>
  <c r="IW250" i="2"/>
  <c r="IW249" i="2"/>
  <c r="IW248" i="2"/>
  <c r="IW247" i="2"/>
  <c r="IW246" i="2"/>
  <c r="IW245" i="2"/>
  <c r="IW244" i="2"/>
  <c r="IW243" i="2"/>
  <c r="IW242" i="2"/>
  <c r="IW241" i="2"/>
  <c r="IW240" i="2"/>
  <c r="IW239" i="2"/>
  <c r="IW238" i="2"/>
  <c r="IW237" i="2"/>
  <c r="IW236" i="2"/>
  <c r="IW235" i="2"/>
  <c r="IW234" i="2"/>
  <c r="IW233" i="2"/>
  <c r="IW232" i="2"/>
  <c r="IW231" i="2"/>
  <c r="IW230" i="2"/>
  <c r="IW229" i="2"/>
  <c r="IW228" i="2"/>
  <c r="IW227" i="2"/>
  <c r="IW226" i="2"/>
  <c r="IW225" i="2"/>
  <c r="IW224" i="2"/>
  <c r="IW223" i="2"/>
  <c r="IW222" i="2"/>
  <c r="IW221" i="2"/>
  <c r="IW220" i="2"/>
  <c r="IW219" i="2"/>
  <c r="IW218" i="2"/>
  <c r="IW217" i="2"/>
  <c r="IW216" i="2"/>
  <c r="IW215" i="2"/>
  <c r="IW214" i="2"/>
  <c r="IW213" i="2"/>
  <c r="IW212" i="2"/>
  <c r="IW211" i="2"/>
  <c r="IW210" i="2"/>
  <c r="IW209" i="2"/>
  <c r="IW208" i="2"/>
  <c r="IW207" i="2"/>
  <c r="IW206" i="2"/>
  <c r="IW205" i="2"/>
  <c r="IW204" i="2"/>
  <c r="IW203" i="2"/>
  <c r="IW202" i="2"/>
  <c r="IW201" i="2"/>
  <c r="IW200" i="2"/>
  <c r="IW199" i="2"/>
  <c r="IW198" i="2"/>
  <c r="IW197" i="2"/>
  <c r="IW196" i="2"/>
  <c r="IW195" i="2"/>
  <c r="IW194" i="2"/>
  <c r="IW193" i="2"/>
  <c r="IW192" i="2"/>
  <c r="IW191" i="2"/>
  <c r="IW190" i="2"/>
  <c r="IW189" i="2"/>
  <c r="IW188" i="2"/>
  <c r="IW187" i="2"/>
  <c r="IW186" i="2"/>
  <c r="IW185" i="2"/>
  <c r="IW184" i="2"/>
  <c r="IW183" i="2"/>
  <c r="IW182" i="2"/>
  <c r="IW181" i="2"/>
  <c r="IW180" i="2"/>
  <c r="IW179" i="2"/>
  <c r="IW178" i="2"/>
  <c r="IW177" i="2"/>
  <c r="IW176" i="2"/>
  <c r="IW175" i="2"/>
  <c r="IW174" i="2"/>
  <c r="IW173" i="2"/>
  <c r="IW172" i="2"/>
  <c r="IW171" i="2"/>
  <c r="IW169" i="2"/>
  <c r="IW168" i="2"/>
  <c r="IW167" i="2"/>
  <c r="IW166" i="2"/>
  <c r="IW165" i="2"/>
  <c r="IW164" i="2"/>
  <c r="IW162" i="2"/>
  <c r="IW161" i="2"/>
  <c r="IW160" i="2"/>
  <c r="IW159" i="2"/>
  <c r="IW158" i="2"/>
  <c r="IW157" i="2"/>
  <c r="IW155" i="2"/>
  <c r="IW154" i="2"/>
  <c r="IW153" i="2"/>
  <c r="IW152" i="2"/>
  <c r="IW151" i="2"/>
  <c r="IW150" i="2"/>
  <c r="IW148" i="2"/>
  <c r="IW141" i="2"/>
  <c r="IW140" i="2"/>
  <c r="IW139" i="2"/>
  <c r="IW138" i="2"/>
  <c r="IW137" i="2"/>
  <c r="IP226" i="2"/>
  <c r="IP225" i="2"/>
  <c r="IP224" i="2"/>
  <c r="IP223" i="2"/>
  <c r="IP222" i="2"/>
  <c r="IP221" i="2"/>
  <c r="IP220" i="2"/>
  <c r="IP219" i="2"/>
  <c r="IP218" i="2"/>
  <c r="IP217" i="2"/>
  <c r="IP216" i="2"/>
  <c r="IP215" i="2"/>
  <c r="IP214" i="2"/>
  <c r="IP213" i="2"/>
  <c r="IP212" i="2"/>
  <c r="IP211" i="2"/>
  <c r="IP210" i="2"/>
  <c r="IP209" i="2"/>
  <c r="IP208" i="2"/>
  <c r="IP207" i="2"/>
  <c r="IP206" i="2"/>
  <c r="IP205" i="2"/>
  <c r="IP204" i="2"/>
  <c r="IP203" i="2"/>
  <c r="IP202" i="2"/>
  <c r="IP201" i="2"/>
  <c r="IP200" i="2"/>
  <c r="IP199" i="2"/>
  <c r="IP198" i="2"/>
  <c r="IP197" i="2"/>
  <c r="IP196" i="2"/>
  <c r="IP195" i="2"/>
  <c r="IP194" i="2"/>
  <c r="IP193" i="2"/>
  <c r="IP192" i="2"/>
  <c r="IP191" i="2"/>
  <c r="IP190" i="2"/>
  <c r="IP189" i="2"/>
  <c r="IP188" i="2"/>
  <c r="IP187" i="2"/>
  <c r="IP186" i="2"/>
  <c r="IP185" i="2"/>
  <c r="IP184" i="2"/>
  <c r="IP183" i="2"/>
  <c r="IP182" i="2"/>
  <c r="IP181" i="2"/>
  <c r="IP180" i="2"/>
  <c r="IP179" i="2"/>
  <c r="IP178" i="2"/>
  <c r="IP177" i="2"/>
  <c r="IP176" i="2"/>
  <c r="IP175" i="2"/>
  <c r="IP174" i="2"/>
  <c r="IP173" i="2"/>
  <c r="IP172" i="2"/>
  <c r="IP171" i="2"/>
  <c r="IP170" i="2"/>
  <c r="IP169" i="2"/>
  <c r="IP168" i="2"/>
  <c r="IP167" i="2"/>
  <c r="IP166" i="2"/>
  <c r="IP165" i="2"/>
  <c r="IP164" i="2"/>
  <c r="IP163" i="2"/>
  <c r="IP162" i="2"/>
  <c r="IP161" i="2"/>
  <c r="IP160" i="2"/>
  <c r="IP159" i="2"/>
  <c r="IP158" i="2"/>
  <c r="IP157" i="2"/>
  <c r="IP156" i="2"/>
  <c r="IP155" i="2"/>
  <c r="IP154" i="2"/>
  <c r="IP153" i="2"/>
  <c r="IP152" i="2"/>
  <c r="IP151" i="2"/>
  <c r="IP150" i="2"/>
  <c r="IP148" i="2"/>
  <c r="IP147" i="2"/>
  <c r="IP146" i="2"/>
  <c r="IP145" i="2"/>
  <c r="IP144" i="2"/>
  <c r="IP143" i="2"/>
  <c r="IP142" i="2"/>
  <c r="IP141" i="2"/>
  <c r="IP140" i="2"/>
  <c r="IP139" i="2"/>
  <c r="IP138" i="2"/>
  <c r="IP137" i="2"/>
  <c r="IP136" i="2"/>
  <c r="IP135" i="2"/>
  <c r="IP133" i="2"/>
  <c r="IP132" i="2"/>
  <c r="IP131" i="2"/>
  <c r="IP130" i="2"/>
  <c r="IP129" i="2"/>
  <c r="IP128" i="2"/>
  <c r="IP127" i="2"/>
  <c r="IP126" i="2"/>
  <c r="IP125" i="2"/>
  <c r="IP124" i="2"/>
  <c r="IP123" i="2"/>
  <c r="IP122" i="2"/>
  <c r="IP121" i="2"/>
  <c r="IP120" i="2"/>
  <c r="IP119" i="2"/>
  <c r="IP118" i="2"/>
  <c r="IP117" i="2"/>
  <c r="IP116" i="2"/>
  <c r="IP115" i="2"/>
  <c r="IP114" i="2"/>
  <c r="IP113" i="2"/>
  <c r="IP112" i="2"/>
  <c r="IP111" i="2"/>
  <c r="IP110" i="2"/>
  <c r="IP109" i="2"/>
  <c r="IP108" i="2"/>
  <c r="IP107" i="2"/>
  <c r="IP106" i="2"/>
  <c r="IP105" i="2"/>
  <c r="IP104" i="2"/>
  <c r="IP103" i="2"/>
  <c r="IP102" i="2"/>
  <c r="IP101" i="2"/>
  <c r="IP100" i="2"/>
  <c r="IP99" i="2"/>
  <c r="IP98" i="2"/>
  <c r="IP97" i="2"/>
  <c r="IP96" i="2"/>
  <c r="IP95" i="2"/>
  <c r="IP94" i="2"/>
  <c r="IP93" i="2"/>
  <c r="IP92" i="2"/>
  <c r="IP91" i="2"/>
  <c r="IP90" i="2"/>
  <c r="IP89" i="2"/>
  <c r="IP88" i="2"/>
  <c r="IP87" i="2"/>
  <c r="IP86" i="2"/>
  <c r="IP85" i="2"/>
  <c r="IP84" i="2"/>
  <c r="II254" i="2"/>
  <c r="II253" i="2"/>
  <c r="II252" i="2"/>
  <c r="II251" i="2"/>
  <c r="II250" i="2"/>
  <c r="II249" i="2"/>
  <c r="II248" i="2"/>
  <c r="II247" i="2"/>
  <c r="II246" i="2"/>
  <c r="II245" i="2"/>
  <c r="II244" i="2"/>
  <c r="II243" i="2"/>
  <c r="II242" i="2"/>
  <c r="II241" i="2"/>
  <c r="II240" i="2"/>
  <c r="II239" i="2"/>
  <c r="II238" i="2"/>
  <c r="II237" i="2"/>
  <c r="II236" i="2"/>
  <c r="II235" i="2"/>
  <c r="II234" i="2"/>
  <c r="II233" i="2"/>
  <c r="II232" i="2"/>
  <c r="II231" i="2"/>
  <c r="II230" i="2"/>
  <c r="II229" i="2"/>
  <c r="II228" i="2"/>
  <c r="II227" i="2"/>
  <c r="II226" i="2"/>
  <c r="II225" i="2"/>
  <c r="II224" i="2"/>
  <c r="II223" i="2"/>
  <c r="II222" i="2"/>
  <c r="II221" i="2"/>
  <c r="II220" i="2"/>
  <c r="II219" i="2"/>
  <c r="II218" i="2"/>
  <c r="II217" i="2"/>
  <c r="II216" i="2"/>
  <c r="II215" i="2"/>
  <c r="II214" i="2"/>
  <c r="II213" i="2"/>
  <c r="II212" i="2"/>
  <c r="II211" i="2"/>
  <c r="II210" i="2"/>
  <c r="II209" i="2"/>
  <c r="II208" i="2"/>
  <c r="II207" i="2"/>
  <c r="II206" i="2"/>
  <c r="II205" i="2"/>
  <c r="II204" i="2"/>
  <c r="II203" i="2"/>
  <c r="II202" i="2"/>
  <c r="II201" i="2"/>
  <c r="II200" i="2"/>
  <c r="II199" i="2"/>
  <c r="II198" i="2"/>
  <c r="II197" i="2"/>
  <c r="II196" i="2"/>
  <c r="II195" i="2"/>
  <c r="II194" i="2"/>
  <c r="II193" i="2"/>
  <c r="II192" i="2"/>
  <c r="II191" i="2"/>
  <c r="II190" i="2"/>
  <c r="II189" i="2"/>
  <c r="II188" i="2"/>
  <c r="II187" i="2"/>
  <c r="II186" i="2"/>
  <c r="II185" i="2"/>
  <c r="II184" i="2"/>
  <c r="II183" i="2"/>
  <c r="II182" i="2"/>
  <c r="II181" i="2"/>
  <c r="II180" i="2"/>
  <c r="II179" i="2"/>
  <c r="II178" i="2"/>
  <c r="II177" i="2"/>
  <c r="II176" i="2"/>
  <c r="II175" i="2"/>
  <c r="II174" i="2"/>
  <c r="II173" i="2"/>
  <c r="II172" i="2"/>
  <c r="II171" i="2"/>
  <c r="II170" i="2"/>
  <c r="II169" i="2"/>
  <c r="II168" i="2"/>
  <c r="II167" i="2"/>
  <c r="II166" i="2"/>
  <c r="II165" i="2"/>
  <c r="II164" i="2"/>
  <c r="II163" i="2"/>
  <c r="II162" i="2"/>
  <c r="II161" i="2"/>
  <c r="II160" i="2"/>
  <c r="II159" i="2"/>
  <c r="II158" i="2"/>
  <c r="II157" i="2"/>
  <c r="II156" i="2"/>
  <c r="II155" i="2"/>
  <c r="II154" i="2"/>
  <c r="II153" i="2"/>
  <c r="II152" i="2"/>
  <c r="II151" i="2"/>
  <c r="II150" i="2"/>
  <c r="II148" i="2"/>
  <c r="II147" i="2"/>
  <c r="II146" i="2"/>
  <c r="II145" i="2"/>
  <c r="II144" i="2"/>
  <c r="II143" i="2"/>
  <c r="II142" i="2"/>
  <c r="II141" i="2"/>
  <c r="II140" i="2"/>
  <c r="II139" i="2"/>
  <c r="II138" i="2"/>
  <c r="II137" i="2"/>
  <c r="II136" i="2"/>
  <c r="II135" i="2"/>
  <c r="II133" i="2"/>
  <c r="II132" i="2"/>
  <c r="II131" i="2"/>
  <c r="II130" i="2"/>
  <c r="II129" i="2"/>
  <c r="II128" i="2"/>
  <c r="II127" i="2"/>
  <c r="II126" i="2"/>
  <c r="II125" i="2"/>
  <c r="II124" i="2"/>
  <c r="II123" i="2"/>
  <c r="II122" i="2"/>
  <c r="II121" i="2"/>
  <c r="II120" i="2"/>
  <c r="II119" i="2"/>
  <c r="II118" i="2"/>
  <c r="II117" i="2"/>
  <c r="II116" i="2"/>
  <c r="II115" i="2"/>
  <c r="II114" i="2"/>
  <c r="II113" i="2"/>
  <c r="II112" i="2"/>
  <c r="HU208" i="2"/>
  <c r="HU207" i="2"/>
  <c r="HU206" i="2"/>
  <c r="HU205" i="2"/>
  <c r="HU204" i="2"/>
  <c r="HU203" i="2"/>
  <c r="HU202" i="2"/>
  <c r="HU201" i="2"/>
  <c r="HU200" i="2"/>
  <c r="HU199" i="2"/>
  <c r="HU198" i="2"/>
  <c r="HU197" i="2"/>
  <c r="HU196" i="2"/>
  <c r="HU195" i="2"/>
  <c r="HU194" i="2"/>
  <c r="HU193" i="2"/>
  <c r="HU192" i="2"/>
  <c r="HU191" i="2"/>
  <c r="HU190" i="2"/>
  <c r="HU189" i="2"/>
  <c r="HU188" i="2"/>
  <c r="HU187" i="2"/>
  <c r="HU186" i="2"/>
  <c r="HU185" i="2"/>
  <c r="HU184" i="2"/>
  <c r="HU183" i="2"/>
  <c r="HU182" i="2"/>
  <c r="HU181" i="2"/>
  <c r="HU180" i="2"/>
  <c r="HU179" i="2"/>
  <c r="HU178" i="2"/>
  <c r="HU177" i="2"/>
  <c r="HU176" i="2"/>
  <c r="HU175" i="2"/>
  <c r="HU174" i="2"/>
  <c r="HU173" i="2"/>
  <c r="HU172" i="2"/>
  <c r="HU171" i="2"/>
  <c r="HU170" i="2"/>
  <c r="HU169" i="2"/>
  <c r="HU168" i="2"/>
  <c r="HU167" i="2"/>
  <c r="HU166" i="2"/>
  <c r="HU165" i="2"/>
  <c r="HU164" i="2"/>
  <c r="HU163" i="2"/>
  <c r="HU162" i="2"/>
  <c r="HU161" i="2"/>
  <c r="HU160" i="2"/>
  <c r="HU159" i="2"/>
  <c r="HU158" i="2"/>
  <c r="HU157" i="2"/>
  <c r="HU156" i="2"/>
  <c r="HU155" i="2"/>
  <c r="HU154" i="2"/>
  <c r="HU153" i="2"/>
  <c r="HU152" i="2"/>
  <c r="HU151" i="2"/>
  <c r="HU150" i="2"/>
  <c r="HU148" i="2"/>
  <c r="HU147" i="2"/>
  <c r="HU146" i="2"/>
  <c r="HU145" i="2"/>
  <c r="HU144" i="2"/>
  <c r="HU143" i="2"/>
  <c r="HU142" i="2"/>
  <c r="HU141" i="2"/>
  <c r="HU140" i="2"/>
  <c r="HU139" i="2"/>
  <c r="HU138" i="2"/>
  <c r="HU137" i="2"/>
  <c r="HU136" i="2"/>
  <c r="HU135" i="2"/>
  <c r="HU133" i="2"/>
  <c r="HU132" i="2"/>
  <c r="HU131" i="2"/>
  <c r="HU130" i="2"/>
  <c r="HU129" i="2"/>
  <c r="HU128" i="2"/>
  <c r="HU127" i="2"/>
  <c r="HU126" i="2"/>
  <c r="HU125" i="2"/>
  <c r="HU124" i="2"/>
  <c r="HU123" i="2"/>
  <c r="HU122" i="2"/>
  <c r="HU121" i="2"/>
  <c r="HU120" i="2"/>
  <c r="HU119" i="2"/>
  <c r="HU118" i="2"/>
  <c r="HU117" i="2"/>
  <c r="HU116" i="2"/>
  <c r="HU115" i="2"/>
  <c r="HU114" i="2"/>
  <c r="HU113" i="2"/>
  <c r="HU112" i="2"/>
  <c r="HU111" i="2"/>
  <c r="HU110" i="2"/>
  <c r="HU109" i="2"/>
  <c r="HU108" i="2"/>
  <c r="HU107" i="2"/>
  <c r="HU106" i="2"/>
  <c r="HU105" i="2"/>
  <c r="HU104" i="2"/>
  <c r="HU103" i="2"/>
  <c r="HU102" i="2"/>
  <c r="HU101" i="2"/>
  <c r="HU100" i="2"/>
  <c r="HU99" i="2"/>
  <c r="HU98" i="2"/>
  <c r="HU97" i="2"/>
  <c r="HU96" i="2"/>
  <c r="HU95" i="2"/>
  <c r="HU94" i="2"/>
  <c r="HU93" i="2"/>
  <c r="HU92" i="2"/>
  <c r="HU91" i="2"/>
  <c r="HU90" i="2"/>
  <c r="HU89" i="2"/>
  <c r="HU88" i="2"/>
  <c r="HU87" i="2"/>
  <c r="HU86" i="2"/>
  <c r="HU85" i="2"/>
  <c r="HU84" i="2"/>
  <c r="HU83" i="2"/>
  <c r="HU82" i="2"/>
  <c r="HU81" i="2"/>
  <c r="HU80" i="2"/>
  <c r="HU79" i="2"/>
  <c r="HU78" i="2"/>
  <c r="HU77" i="2"/>
  <c r="HU76" i="2"/>
  <c r="HU75" i="2"/>
  <c r="HU74" i="2"/>
  <c r="HU73" i="2"/>
  <c r="HU72" i="2"/>
  <c r="HU71" i="2"/>
  <c r="HU70" i="2"/>
  <c r="HU69" i="2"/>
  <c r="HU68" i="2"/>
  <c r="HU67" i="2"/>
  <c r="HU66" i="2"/>
  <c r="HN165" i="2"/>
  <c r="HN164" i="2"/>
  <c r="HN163" i="2"/>
  <c r="HN162" i="2"/>
  <c r="HN161" i="2"/>
  <c r="HN160" i="2"/>
  <c r="HN159" i="2"/>
  <c r="HN158" i="2"/>
  <c r="HN157" i="2"/>
  <c r="HN156" i="2"/>
  <c r="HN155" i="2"/>
  <c r="HN154" i="2"/>
  <c r="HN153" i="2"/>
  <c r="HN152" i="2"/>
  <c r="HN151" i="2"/>
  <c r="HN150" i="2"/>
  <c r="HN148" i="2"/>
  <c r="HN147" i="2"/>
  <c r="HN146" i="2"/>
  <c r="HN145" i="2"/>
  <c r="HN144" i="2"/>
  <c r="HN143" i="2"/>
  <c r="HN142" i="2"/>
  <c r="HN141" i="2"/>
  <c r="HN140" i="2"/>
  <c r="HN139" i="2"/>
  <c r="HN138" i="2"/>
  <c r="HN137" i="2"/>
  <c r="HN136" i="2"/>
  <c r="HN135" i="2"/>
  <c r="HN133" i="2"/>
  <c r="HN132" i="2"/>
  <c r="HN131" i="2"/>
  <c r="HN130" i="2"/>
  <c r="HN129" i="2"/>
  <c r="HN128" i="2"/>
  <c r="HN127" i="2"/>
  <c r="HN126" i="2"/>
  <c r="HN125" i="2"/>
  <c r="HN124" i="2"/>
  <c r="HN123" i="2"/>
  <c r="HN122" i="2"/>
  <c r="HN121" i="2"/>
  <c r="HN120" i="2"/>
  <c r="HN119" i="2"/>
  <c r="HN118" i="2"/>
  <c r="HN117" i="2"/>
  <c r="HN116" i="2"/>
  <c r="HN115" i="2"/>
  <c r="HN114" i="2"/>
  <c r="HN113" i="2"/>
  <c r="HN112" i="2"/>
  <c r="HN111" i="2"/>
  <c r="HN110" i="2"/>
  <c r="HN109" i="2"/>
  <c r="HN108" i="2"/>
  <c r="HN107" i="2"/>
  <c r="HN106" i="2"/>
  <c r="HN105" i="2"/>
  <c r="HN104" i="2"/>
  <c r="HN103" i="2"/>
  <c r="HN102" i="2"/>
  <c r="HN101" i="2"/>
  <c r="HN100" i="2"/>
  <c r="HN99" i="2"/>
  <c r="HN98" i="2"/>
  <c r="HN97" i="2"/>
  <c r="HN96" i="2"/>
  <c r="HN95" i="2"/>
  <c r="HN94" i="2"/>
  <c r="HN93" i="2"/>
  <c r="HN92" i="2"/>
  <c r="HN91" i="2"/>
  <c r="HN90" i="2"/>
  <c r="HN89" i="2"/>
  <c r="HN88" i="2"/>
  <c r="HN87" i="2"/>
  <c r="HN86" i="2"/>
  <c r="HN85" i="2"/>
  <c r="HN84" i="2"/>
  <c r="HN83" i="2"/>
  <c r="HN82" i="2"/>
  <c r="HN81" i="2"/>
  <c r="HN80" i="2"/>
  <c r="HN79" i="2"/>
  <c r="HN78" i="2"/>
  <c r="HN77" i="2"/>
  <c r="HN76" i="2"/>
  <c r="HN75" i="2"/>
  <c r="HN74" i="2"/>
  <c r="HN73" i="2"/>
  <c r="HN72" i="2"/>
  <c r="HN71" i="2"/>
  <c r="HN70" i="2"/>
  <c r="HN69" i="2"/>
  <c r="HN68" i="2"/>
  <c r="HN67" i="2"/>
  <c r="HN66" i="2"/>
  <c r="HN65" i="2"/>
  <c r="HN64" i="2"/>
  <c r="HN63" i="2"/>
  <c r="HN62" i="2"/>
  <c r="HN61" i="2"/>
  <c r="HN60" i="2"/>
  <c r="HN59" i="2"/>
  <c r="HN58" i="2"/>
  <c r="HN57" i="2"/>
  <c r="HN56" i="2"/>
  <c r="HN55" i="2"/>
  <c r="HN54" i="2"/>
  <c r="HN53" i="2"/>
  <c r="HN52" i="2"/>
  <c r="HN51" i="2"/>
  <c r="HN50" i="2"/>
  <c r="HN49" i="2"/>
  <c r="HN48" i="2"/>
  <c r="HN47" i="2"/>
  <c r="HN46" i="2"/>
  <c r="HN45" i="2"/>
  <c r="HN44" i="2"/>
  <c r="HN43" i="2"/>
  <c r="HN42" i="2"/>
  <c r="HN41" i="2"/>
  <c r="HN40" i="2"/>
  <c r="HN39" i="2"/>
  <c r="HN38" i="2"/>
  <c r="HN37" i="2"/>
  <c r="HN36" i="2"/>
  <c r="HN35" i="2"/>
  <c r="HN34" i="2"/>
  <c r="HN33" i="2"/>
  <c r="HN32" i="2"/>
  <c r="HN31" i="2"/>
  <c r="HN30" i="2"/>
  <c r="HN29" i="2"/>
  <c r="HN28" i="2"/>
  <c r="HN27" i="2"/>
  <c r="HN26" i="2"/>
  <c r="HN25" i="2"/>
  <c r="HN24" i="2"/>
  <c r="HN23" i="2"/>
  <c r="HG248" i="2"/>
  <c r="HG247" i="2"/>
  <c r="HG246" i="2"/>
  <c r="HG245" i="2"/>
  <c r="HG244" i="2"/>
  <c r="HG243" i="2"/>
  <c r="HG242" i="2"/>
  <c r="HG241" i="2"/>
  <c r="HG240" i="2"/>
  <c r="HG239" i="2"/>
  <c r="HG238" i="2"/>
  <c r="HG237" i="2"/>
  <c r="HG236" i="2"/>
  <c r="HG235" i="2"/>
  <c r="HG234" i="2"/>
  <c r="HG233" i="2"/>
  <c r="HG232" i="2"/>
  <c r="HG231" i="2"/>
  <c r="HG230" i="2"/>
  <c r="HG229" i="2"/>
  <c r="HG228" i="2"/>
  <c r="HG227" i="2"/>
  <c r="HG226" i="2"/>
  <c r="HG225" i="2"/>
  <c r="HG224" i="2"/>
  <c r="HG223" i="2"/>
  <c r="HG222" i="2"/>
  <c r="HG221" i="2"/>
  <c r="HG220" i="2"/>
  <c r="HG219" i="2"/>
  <c r="HG218" i="2"/>
  <c r="HG217" i="2"/>
  <c r="HG216" i="2"/>
  <c r="HG215" i="2"/>
  <c r="HG214" i="2"/>
  <c r="HG213" i="2"/>
  <c r="HG212" i="2"/>
  <c r="HG211" i="2"/>
  <c r="HG210" i="2"/>
  <c r="HG209" i="2"/>
  <c r="HG208" i="2"/>
  <c r="HG207" i="2"/>
  <c r="HG206" i="2"/>
  <c r="HG205" i="2"/>
  <c r="HG204" i="2"/>
  <c r="HG203" i="2"/>
  <c r="HG202" i="2"/>
  <c r="HG201" i="2"/>
  <c r="HG200" i="2"/>
  <c r="HG199" i="2"/>
  <c r="HG198" i="2"/>
  <c r="HG197" i="2"/>
  <c r="HG196" i="2"/>
  <c r="HG195" i="2"/>
  <c r="HG194" i="2"/>
  <c r="HG193" i="2"/>
  <c r="HG192" i="2"/>
  <c r="HG191" i="2"/>
  <c r="HG190" i="2"/>
  <c r="HG189" i="2"/>
  <c r="HG188" i="2"/>
  <c r="HG187" i="2"/>
  <c r="HG186" i="2"/>
  <c r="HG185" i="2"/>
  <c r="HG184" i="2"/>
  <c r="HG183" i="2"/>
  <c r="HG182" i="2"/>
  <c r="HG181" i="2"/>
  <c r="HG180" i="2"/>
  <c r="HG179" i="2"/>
  <c r="HG178" i="2"/>
  <c r="HG177" i="2"/>
  <c r="HG176" i="2"/>
  <c r="HG175" i="2"/>
  <c r="HG174" i="2"/>
  <c r="HG173" i="2"/>
  <c r="HG172" i="2"/>
  <c r="HG171" i="2"/>
  <c r="HG170" i="2"/>
  <c r="HG169" i="2"/>
  <c r="HG168" i="2"/>
  <c r="HG167" i="2"/>
  <c r="HG166" i="2"/>
  <c r="HG165" i="2"/>
  <c r="HG164" i="2"/>
  <c r="HG163" i="2"/>
  <c r="HG162" i="2"/>
  <c r="HG161" i="2"/>
  <c r="HG160" i="2"/>
  <c r="HG159" i="2"/>
  <c r="HG158" i="2"/>
  <c r="HG157" i="2"/>
  <c r="HG156" i="2"/>
  <c r="HG155" i="2"/>
  <c r="HG154" i="2"/>
  <c r="HG153" i="2"/>
  <c r="HG152" i="2"/>
  <c r="HG151" i="2"/>
  <c r="HG150" i="2"/>
  <c r="HG148" i="2"/>
  <c r="HG147" i="2"/>
  <c r="HG146" i="2"/>
  <c r="HG145" i="2"/>
  <c r="HG144" i="2"/>
  <c r="HG143" i="2"/>
  <c r="HG142" i="2"/>
  <c r="HG141" i="2"/>
  <c r="HG140" i="2"/>
  <c r="HG139" i="2"/>
  <c r="HG138" i="2"/>
  <c r="HG137" i="2"/>
  <c r="HG136" i="2"/>
  <c r="HG135" i="2"/>
  <c r="HG133" i="2"/>
  <c r="HG132" i="2"/>
  <c r="HG131" i="2"/>
  <c r="HG130" i="2"/>
  <c r="HG129" i="2"/>
  <c r="HG128" i="2"/>
  <c r="HG127" i="2"/>
  <c r="HG126" i="2"/>
  <c r="HG125" i="2"/>
  <c r="HG124" i="2"/>
  <c r="HG123" i="2"/>
  <c r="HG122" i="2"/>
  <c r="HG121" i="2"/>
  <c r="HG120" i="2"/>
  <c r="HG119" i="2"/>
  <c r="HG118" i="2"/>
  <c r="HG117" i="2"/>
  <c r="HG116" i="2"/>
  <c r="HG115" i="2"/>
  <c r="HG114" i="2"/>
  <c r="HG113" i="2"/>
  <c r="HG112" i="2"/>
  <c r="HG111" i="2"/>
  <c r="HG110" i="2"/>
  <c r="HG109" i="2"/>
  <c r="HG108" i="2"/>
  <c r="HG107" i="2"/>
  <c r="HG106" i="2"/>
  <c r="GZ226" i="2"/>
  <c r="GZ225" i="2"/>
  <c r="GZ224" i="2"/>
  <c r="GZ223" i="2"/>
  <c r="GZ222" i="2"/>
  <c r="GZ221" i="2"/>
  <c r="GZ220" i="2"/>
  <c r="GZ219" i="2"/>
  <c r="GZ218" i="2"/>
  <c r="GZ217" i="2"/>
  <c r="GZ216" i="2"/>
  <c r="GZ215" i="2"/>
  <c r="GZ214" i="2"/>
  <c r="GZ213" i="2"/>
  <c r="GZ212" i="2"/>
  <c r="GZ211" i="2"/>
  <c r="GZ210" i="2"/>
  <c r="GZ209" i="2"/>
  <c r="GZ208" i="2"/>
  <c r="GZ207" i="2"/>
  <c r="GZ206" i="2"/>
  <c r="GZ205" i="2"/>
  <c r="GZ204" i="2"/>
  <c r="GZ203" i="2"/>
  <c r="GZ202" i="2"/>
  <c r="GZ201" i="2"/>
  <c r="GZ200" i="2"/>
  <c r="GZ199" i="2"/>
  <c r="GZ198" i="2"/>
  <c r="GZ197" i="2"/>
  <c r="GZ196" i="2"/>
  <c r="GZ195" i="2"/>
  <c r="GZ194" i="2"/>
  <c r="GZ193" i="2"/>
  <c r="GZ192" i="2"/>
  <c r="GZ191" i="2"/>
  <c r="GZ190" i="2"/>
  <c r="GZ189" i="2"/>
  <c r="GZ188" i="2"/>
  <c r="GZ187" i="2"/>
  <c r="GZ186" i="2"/>
  <c r="GZ185" i="2"/>
  <c r="GZ184" i="2"/>
  <c r="GZ183" i="2"/>
  <c r="GZ182" i="2"/>
  <c r="GZ181" i="2"/>
  <c r="GZ180" i="2"/>
  <c r="GZ179" i="2"/>
  <c r="GZ178" i="2"/>
  <c r="GZ177" i="2"/>
  <c r="GZ176" i="2"/>
  <c r="GZ175" i="2"/>
  <c r="GZ174" i="2"/>
  <c r="GZ173" i="2"/>
  <c r="GZ172" i="2"/>
  <c r="GZ171" i="2"/>
  <c r="GZ170" i="2"/>
  <c r="GZ169" i="2"/>
  <c r="GZ168" i="2"/>
  <c r="GZ167" i="2"/>
  <c r="GZ166" i="2"/>
  <c r="GZ165" i="2"/>
  <c r="GZ164" i="2"/>
  <c r="GZ163" i="2"/>
  <c r="GZ162" i="2"/>
  <c r="GZ161" i="2"/>
  <c r="GZ160" i="2"/>
  <c r="GZ159" i="2"/>
  <c r="GZ158" i="2"/>
  <c r="GZ157" i="2"/>
  <c r="GZ156" i="2"/>
  <c r="GZ155" i="2"/>
  <c r="GZ154" i="2"/>
  <c r="GZ153" i="2"/>
  <c r="GZ152" i="2"/>
  <c r="GZ151" i="2"/>
  <c r="GZ150" i="2"/>
  <c r="GZ148" i="2"/>
  <c r="GZ147" i="2"/>
  <c r="GZ146" i="2"/>
  <c r="GZ145" i="2"/>
  <c r="GZ144" i="2"/>
  <c r="GZ143" i="2"/>
  <c r="GZ142" i="2"/>
  <c r="GZ141" i="2"/>
  <c r="GZ140" i="2"/>
  <c r="GZ139" i="2"/>
  <c r="GZ138" i="2"/>
  <c r="GZ137" i="2"/>
  <c r="GZ136" i="2"/>
  <c r="GZ135" i="2"/>
  <c r="GZ133" i="2"/>
  <c r="GZ132" i="2"/>
  <c r="GZ131" i="2"/>
  <c r="GZ130" i="2"/>
  <c r="GZ129" i="2"/>
  <c r="GZ128" i="2"/>
  <c r="GZ127" i="2"/>
  <c r="GZ126" i="2"/>
  <c r="GZ125" i="2"/>
  <c r="GZ124" i="2"/>
  <c r="GZ123" i="2"/>
  <c r="GZ122" i="2"/>
  <c r="GZ121" i="2"/>
  <c r="GZ120" i="2"/>
  <c r="GZ119" i="2"/>
  <c r="GZ118" i="2"/>
  <c r="GZ117" i="2"/>
  <c r="GZ116" i="2"/>
  <c r="GZ115" i="2"/>
  <c r="GZ114" i="2"/>
  <c r="GZ113" i="2"/>
  <c r="GZ112" i="2"/>
  <c r="GZ111" i="2"/>
  <c r="GZ110" i="2"/>
  <c r="GZ109" i="2"/>
  <c r="GZ108" i="2"/>
  <c r="GZ107" i="2"/>
  <c r="GZ106" i="2"/>
  <c r="GZ105" i="2"/>
  <c r="GZ104" i="2"/>
  <c r="GZ103" i="2"/>
  <c r="GZ102" i="2"/>
  <c r="GZ101" i="2"/>
  <c r="GZ100" i="2"/>
  <c r="GZ99" i="2"/>
  <c r="GZ98" i="2"/>
  <c r="GZ97" i="2"/>
  <c r="GZ96" i="2"/>
  <c r="GZ95" i="2"/>
  <c r="GZ94" i="2"/>
  <c r="GZ93" i="2"/>
  <c r="GZ92" i="2"/>
  <c r="GZ91" i="2"/>
  <c r="GZ90" i="2"/>
  <c r="GZ89" i="2"/>
  <c r="GZ88" i="2"/>
  <c r="GZ87" i="2"/>
  <c r="GZ86" i="2"/>
  <c r="GZ85" i="2"/>
  <c r="GZ84" i="2"/>
  <c r="GS270" i="2"/>
  <c r="GS269" i="2"/>
  <c r="GS268" i="2"/>
  <c r="GS267" i="2"/>
  <c r="GS266" i="2"/>
  <c r="GS265" i="2"/>
  <c r="GS264" i="2"/>
  <c r="GS263" i="2"/>
  <c r="GS262" i="2"/>
  <c r="GS261" i="2"/>
  <c r="GS260" i="2"/>
  <c r="GS259" i="2"/>
  <c r="GS258" i="2"/>
  <c r="GS257" i="2"/>
  <c r="GS256" i="2"/>
  <c r="GS255" i="2"/>
  <c r="GS254" i="2"/>
  <c r="GS253" i="2"/>
  <c r="GS252" i="2"/>
  <c r="GS251" i="2"/>
  <c r="GS250" i="2"/>
  <c r="GS249" i="2"/>
  <c r="GS248" i="2"/>
  <c r="GS247" i="2"/>
  <c r="GS246" i="2"/>
  <c r="GS245" i="2"/>
  <c r="GS244" i="2"/>
  <c r="GS243" i="2"/>
  <c r="GS242" i="2"/>
  <c r="GS241" i="2"/>
  <c r="GS240" i="2"/>
  <c r="GS239" i="2"/>
  <c r="GS238" i="2"/>
  <c r="GS237" i="2"/>
  <c r="GS236" i="2"/>
  <c r="GS235" i="2"/>
  <c r="GS234" i="2"/>
  <c r="GS233" i="2"/>
  <c r="GS232" i="2"/>
  <c r="GS231" i="2"/>
  <c r="GS230" i="2"/>
  <c r="GS229" i="2"/>
  <c r="GS228" i="2"/>
  <c r="GS227" i="2"/>
  <c r="GS226" i="2"/>
  <c r="GS225" i="2"/>
  <c r="GS224" i="2"/>
  <c r="GS223" i="2"/>
  <c r="GS222" i="2"/>
  <c r="GS221" i="2"/>
  <c r="GS220" i="2"/>
  <c r="GS219" i="2"/>
  <c r="GS218" i="2"/>
  <c r="GS217" i="2"/>
  <c r="GS216" i="2"/>
  <c r="GS215" i="2"/>
  <c r="GS214" i="2"/>
  <c r="GS213" i="2"/>
  <c r="GS212" i="2"/>
  <c r="GS211" i="2"/>
  <c r="GS210" i="2"/>
  <c r="GS209" i="2"/>
  <c r="GS208" i="2"/>
  <c r="GS207" i="2"/>
  <c r="GS206" i="2"/>
  <c r="GS205" i="2"/>
  <c r="GS204" i="2"/>
  <c r="GS203" i="2"/>
  <c r="GS202" i="2"/>
  <c r="GS201" i="2"/>
  <c r="GS200" i="2"/>
  <c r="GS199" i="2"/>
  <c r="GS198" i="2"/>
  <c r="GS197" i="2"/>
  <c r="GS196" i="2"/>
  <c r="GS195" i="2"/>
  <c r="GS194" i="2"/>
  <c r="GS193" i="2"/>
  <c r="GS192" i="2"/>
  <c r="GS191" i="2"/>
  <c r="GS190" i="2"/>
  <c r="GS189" i="2"/>
  <c r="GS188" i="2"/>
  <c r="GS187" i="2"/>
  <c r="GS186" i="2"/>
  <c r="GS185" i="2"/>
  <c r="GS184" i="2"/>
  <c r="GS183" i="2"/>
  <c r="GS182" i="2"/>
  <c r="GS181" i="2"/>
  <c r="GS180" i="2"/>
  <c r="GS179" i="2"/>
  <c r="GS178" i="2"/>
  <c r="GS177" i="2"/>
  <c r="GS176" i="2"/>
  <c r="GS175" i="2"/>
  <c r="GS174" i="2"/>
  <c r="GS173" i="2"/>
  <c r="GS172" i="2"/>
  <c r="GS171" i="2"/>
  <c r="GS170" i="2"/>
  <c r="GS169" i="2"/>
  <c r="GS168" i="2"/>
  <c r="GS167" i="2"/>
  <c r="GS166" i="2"/>
  <c r="GS165" i="2"/>
  <c r="GS164" i="2"/>
  <c r="GS163" i="2"/>
  <c r="GS162" i="2"/>
  <c r="GS161" i="2"/>
  <c r="GS160" i="2"/>
  <c r="GS159" i="2"/>
  <c r="GS158" i="2"/>
  <c r="GS157" i="2"/>
  <c r="GS156" i="2"/>
  <c r="GS155" i="2"/>
  <c r="GS154" i="2"/>
  <c r="GS153" i="2"/>
  <c r="GS152" i="2"/>
  <c r="GS151" i="2"/>
  <c r="GS150" i="2"/>
  <c r="GS148" i="2"/>
  <c r="GS147" i="2"/>
  <c r="GS146" i="2"/>
  <c r="GS145" i="2"/>
  <c r="GS144" i="2"/>
  <c r="GS143" i="2"/>
  <c r="GS142" i="2"/>
  <c r="GS141" i="2"/>
  <c r="GS140" i="2"/>
  <c r="GS139" i="2"/>
  <c r="GS138" i="2"/>
  <c r="GS137" i="2"/>
  <c r="GS136" i="2"/>
  <c r="GS135" i="2"/>
  <c r="GS133" i="2"/>
  <c r="GS132" i="2"/>
  <c r="GS131" i="2"/>
  <c r="GS130" i="2"/>
  <c r="GS129" i="2"/>
  <c r="GS128" i="2"/>
  <c r="GE275" i="2"/>
  <c r="GE274" i="2"/>
  <c r="GE273" i="2"/>
  <c r="GE272" i="2"/>
  <c r="GE271" i="2"/>
  <c r="GE270" i="2"/>
  <c r="GE269" i="2"/>
  <c r="GE268" i="2"/>
  <c r="GE267" i="2"/>
  <c r="GE266" i="2"/>
  <c r="GE265" i="2"/>
  <c r="GE264" i="2"/>
  <c r="GE263" i="2"/>
  <c r="GE262" i="2"/>
  <c r="GE261" i="2"/>
  <c r="GE260" i="2"/>
  <c r="GE259" i="2"/>
  <c r="GE258" i="2"/>
  <c r="GE257" i="2"/>
  <c r="GE256" i="2"/>
  <c r="GE255" i="2"/>
  <c r="GE254" i="2"/>
  <c r="GE253" i="2"/>
  <c r="GE252" i="2"/>
  <c r="GE251" i="2"/>
  <c r="GE250" i="2"/>
  <c r="GE249" i="2"/>
  <c r="GE248" i="2"/>
  <c r="GE247" i="2"/>
  <c r="GE246" i="2"/>
  <c r="GE245" i="2"/>
  <c r="GE244" i="2"/>
  <c r="GE243" i="2"/>
  <c r="GE242" i="2"/>
  <c r="GE241" i="2"/>
  <c r="GE240" i="2"/>
  <c r="GE239" i="2"/>
  <c r="GE238" i="2"/>
  <c r="GE237" i="2"/>
  <c r="GE236" i="2"/>
  <c r="GE235" i="2"/>
  <c r="GE234" i="2"/>
  <c r="GE233" i="2"/>
  <c r="GE232" i="2"/>
  <c r="GE231" i="2"/>
  <c r="GE230" i="2"/>
  <c r="GE229" i="2"/>
  <c r="GE228" i="2"/>
  <c r="GE227" i="2"/>
  <c r="GE226" i="2"/>
  <c r="GE225" i="2"/>
  <c r="GE224" i="2"/>
  <c r="GE223" i="2"/>
  <c r="GE222" i="2"/>
  <c r="GE221" i="2"/>
  <c r="GE220" i="2"/>
  <c r="GE219" i="2"/>
  <c r="GE218" i="2"/>
  <c r="GE217" i="2"/>
  <c r="GE216" i="2"/>
  <c r="GE215" i="2"/>
  <c r="GE214" i="2"/>
  <c r="GE213" i="2"/>
  <c r="GE212" i="2"/>
  <c r="GE211" i="2"/>
  <c r="GE210" i="2"/>
  <c r="GE209" i="2"/>
  <c r="GE208" i="2"/>
  <c r="GE207" i="2"/>
  <c r="GE206" i="2"/>
  <c r="GE205" i="2"/>
  <c r="GE204" i="2"/>
  <c r="GE203" i="2"/>
  <c r="GE202" i="2"/>
  <c r="GE201" i="2"/>
  <c r="GE200" i="2"/>
  <c r="GE199" i="2"/>
  <c r="GE198" i="2"/>
  <c r="GE197" i="2"/>
  <c r="GE196" i="2"/>
  <c r="GE195" i="2"/>
  <c r="GE194" i="2"/>
  <c r="GE193" i="2"/>
  <c r="GE192" i="2"/>
  <c r="GE191" i="2"/>
  <c r="GE190" i="2"/>
  <c r="GE189" i="2"/>
  <c r="GE188" i="2"/>
  <c r="GE187" i="2"/>
  <c r="GE186" i="2"/>
  <c r="GE185" i="2"/>
  <c r="GE184" i="2"/>
  <c r="GE183" i="2"/>
  <c r="GE182" i="2"/>
  <c r="GE181" i="2"/>
  <c r="GE180" i="2"/>
  <c r="GE179" i="2"/>
  <c r="GE178" i="2"/>
  <c r="GE177" i="2"/>
  <c r="GE176" i="2"/>
  <c r="GE175" i="2"/>
  <c r="GE174" i="2"/>
  <c r="GE173" i="2"/>
  <c r="GE172" i="2"/>
  <c r="GE171" i="2"/>
  <c r="GE170" i="2"/>
  <c r="GE169" i="2"/>
  <c r="GE168" i="2"/>
  <c r="GE167" i="2"/>
  <c r="GE166" i="2"/>
  <c r="GE165" i="2"/>
  <c r="GE164" i="2"/>
  <c r="GE163" i="2"/>
  <c r="GE162" i="2"/>
  <c r="GE161" i="2"/>
  <c r="GE160" i="2"/>
  <c r="GE159" i="2"/>
  <c r="GE158" i="2"/>
  <c r="GE157" i="2"/>
  <c r="GE156" i="2"/>
  <c r="GE155" i="2"/>
  <c r="GE154" i="2"/>
  <c r="GE153" i="2"/>
  <c r="GE152" i="2"/>
  <c r="GE151" i="2"/>
  <c r="GE150" i="2"/>
  <c r="GE148" i="2"/>
  <c r="GE147" i="2"/>
  <c r="GE146" i="2"/>
  <c r="GE145" i="2"/>
  <c r="GE144" i="2"/>
  <c r="GE143" i="2"/>
  <c r="GE142" i="2"/>
  <c r="GE141" i="2"/>
  <c r="GE140" i="2"/>
  <c r="GE139" i="2"/>
  <c r="GE138" i="2"/>
  <c r="GE137" i="2"/>
  <c r="GE136" i="2"/>
  <c r="GE135" i="2"/>
  <c r="GE133" i="2"/>
  <c r="FX187" i="2"/>
  <c r="FX186" i="2"/>
  <c r="FX185" i="2"/>
  <c r="FX184" i="2"/>
  <c r="FX183" i="2"/>
  <c r="FX182" i="2"/>
  <c r="FX181" i="2"/>
  <c r="FX180" i="2"/>
  <c r="FX179" i="2"/>
  <c r="FX178" i="2"/>
  <c r="FX177" i="2"/>
  <c r="FX176" i="2"/>
  <c r="FX175" i="2"/>
  <c r="FX174" i="2"/>
  <c r="FX173" i="2"/>
  <c r="FX172" i="2"/>
  <c r="FX171" i="2"/>
  <c r="FX170" i="2"/>
  <c r="FX169" i="2"/>
  <c r="FX168" i="2"/>
  <c r="FX167" i="2"/>
  <c r="FX166" i="2"/>
  <c r="FX165" i="2"/>
  <c r="FX164" i="2"/>
  <c r="FX163" i="2"/>
  <c r="FX162" i="2"/>
  <c r="FX161" i="2"/>
  <c r="FX160" i="2"/>
  <c r="FX159" i="2"/>
  <c r="FX158" i="2"/>
  <c r="FX157" i="2"/>
  <c r="FX156" i="2"/>
  <c r="FX155" i="2"/>
  <c r="FX154" i="2"/>
  <c r="FX153" i="2"/>
  <c r="FX152" i="2"/>
  <c r="FX151" i="2"/>
  <c r="FX150" i="2"/>
  <c r="FX148" i="2"/>
  <c r="FX147" i="2"/>
  <c r="FX146" i="2"/>
  <c r="FX145" i="2"/>
  <c r="FX144" i="2"/>
  <c r="FX143" i="2"/>
  <c r="FX142" i="2"/>
  <c r="FX141" i="2"/>
  <c r="FX140" i="2"/>
  <c r="FX139" i="2"/>
  <c r="FX138" i="2"/>
  <c r="FX137" i="2"/>
  <c r="FX136" i="2"/>
  <c r="FX135" i="2"/>
  <c r="FX133" i="2"/>
  <c r="FX132" i="2"/>
  <c r="FX131" i="2"/>
  <c r="FX130" i="2"/>
  <c r="FX129" i="2"/>
  <c r="FX128" i="2"/>
  <c r="FX127" i="2"/>
  <c r="FX126" i="2"/>
  <c r="FX125" i="2"/>
  <c r="FX124" i="2"/>
  <c r="FX123" i="2"/>
  <c r="FX122" i="2"/>
  <c r="FX121" i="2"/>
  <c r="FX120" i="2"/>
  <c r="FX119" i="2"/>
  <c r="FX118" i="2"/>
  <c r="FX117" i="2"/>
  <c r="FX116" i="2"/>
  <c r="FX115" i="2"/>
  <c r="FX114" i="2"/>
  <c r="FX113" i="2"/>
  <c r="FX112" i="2"/>
  <c r="FX111" i="2"/>
  <c r="FX110" i="2"/>
  <c r="FX109" i="2"/>
  <c r="FX108" i="2"/>
  <c r="FX107" i="2"/>
  <c r="FX106" i="2"/>
  <c r="FX105" i="2"/>
  <c r="FX104" i="2"/>
  <c r="FX103" i="2"/>
  <c r="FX102" i="2"/>
  <c r="FX101" i="2"/>
  <c r="FX100" i="2"/>
  <c r="FX99" i="2"/>
  <c r="FX98" i="2"/>
  <c r="FX97" i="2"/>
  <c r="FX96" i="2"/>
  <c r="FX95" i="2"/>
  <c r="FX94" i="2"/>
  <c r="FX93" i="2"/>
  <c r="FX92" i="2"/>
  <c r="FX91" i="2"/>
  <c r="FX90" i="2"/>
  <c r="FX89" i="2"/>
  <c r="FX88" i="2"/>
  <c r="FX87" i="2"/>
  <c r="FX86" i="2"/>
  <c r="FX85" i="2"/>
  <c r="FX84" i="2"/>
  <c r="FX83" i="2"/>
  <c r="FX82" i="2"/>
  <c r="FX81" i="2"/>
  <c r="FX80" i="2"/>
  <c r="FX79" i="2"/>
  <c r="FX78" i="2"/>
  <c r="FX77" i="2"/>
  <c r="FX76" i="2"/>
  <c r="FX75" i="2"/>
  <c r="FX74" i="2"/>
  <c r="FX73" i="2"/>
  <c r="FX72" i="2"/>
  <c r="FX71" i="2"/>
  <c r="FX70" i="2"/>
  <c r="FX69" i="2"/>
  <c r="FX68" i="2"/>
  <c r="FX67" i="2"/>
  <c r="FX66" i="2"/>
  <c r="FX65" i="2"/>
  <c r="FX64" i="2"/>
  <c r="FX63" i="2"/>
  <c r="FX62" i="2"/>
  <c r="FX61" i="2"/>
  <c r="FX60" i="2"/>
  <c r="FX59" i="2"/>
  <c r="FX58" i="2"/>
  <c r="FX57" i="2"/>
  <c r="FX56" i="2"/>
  <c r="FX55" i="2"/>
  <c r="FX54" i="2"/>
  <c r="FX53" i="2"/>
  <c r="FX52" i="2"/>
  <c r="FX51" i="2"/>
  <c r="FX50" i="2"/>
  <c r="FX49" i="2"/>
  <c r="FX48" i="2"/>
  <c r="FX47" i="2"/>
  <c r="FX46" i="2"/>
  <c r="FX45" i="2"/>
  <c r="FJ187" i="2"/>
  <c r="FJ186" i="2"/>
  <c r="FJ185" i="2"/>
  <c r="FJ184" i="2"/>
  <c r="FJ183" i="2"/>
  <c r="FJ182" i="2"/>
  <c r="FJ181" i="2"/>
  <c r="FJ180" i="2"/>
  <c r="FJ179" i="2"/>
  <c r="FJ178" i="2"/>
  <c r="FJ177" i="2"/>
  <c r="FJ176" i="2"/>
  <c r="FJ175" i="2"/>
  <c r="FJ174" i="2"/>
  <c r="FJ173" i="2"/>
  <c r="FJ172" i="2"/>
  <c r="FJ171" i="2"/>
  <c r="FJ170" i="2"/>
  <c r="FJ169" i="2"/>
  <c r="FJ168" i="2"/>
  <c r="FJ167" i="2"/>
  <c r="FJ166" i="2"/>
  <c r="FJ165" i="2"/>
  <c r="FJ164" i="2"/>
  <c r="FJ163" i="2"/>
  <c r="FJ162" i="2"/>
  <c r="FJ161" i="2"/>
  <c r="FJ160" i="2"/>
  <c r="FJ159" i="2"/>
  <c r="FJ158" i="2"/>
  <c r="FJ157" i="2"/>
  <c r="FJ156" i="2"/>
  <c r="FJ155" i="2"/>
  <c r="FJ154" i="2"/>
  <c r="FJ153" i="2"/>
  <c r="FJ152" i="2"/>
  <c r="FJ151" i="2"/>
  <c r="FJ150" i="2"/>
  <c r="FJ148" i="2"/>
  <c r="FJ147" i="2"/>
  <c r="FJ146" i="2"/>
  <c r="FJ145" i="2"/>
  <c r="FJ144" i="2"/>
  <c r="FJ143" i="2"/>
  <c r="FJ142" i="2"/>
  <c r="FJ141" i="2"/>
  <c r="FJ140" i="2"/>
  <c r="FJ139" i="2"/>
  <c r="FJ138" i="2"/>
  <c r="FJ137" i="2"/>
  <c r="FJ136" i="2"/>
  <c r="FJ135" i="2"/>
  <c r="FJ133" i="2"/>
  <c r="FJ132" i="2"/>
  <c r="FJ131" i="2"/>
  <c r="FJ130" i="2"/>
  <c r="FJ129" i="2"/>
  <c r="FJ128" i="2"/>
  <c r="FJ127" i="2"/>
  <c r="FJ126" i="2"/>
  <c r="FJ125" i="2"/>
  <c r="FJ124" i="2"/>
  <c r="FJ123" i="2"/>
  <c r="FJ122" i="2"/>
  <c r="FJ121" i="2"/>
  <c r="FJ120" i="2"/>
  <c r="FJ119" i="2"/>
  <c r="FJ118" i="2"/>
  <c r="FJ117" i="2"/>
  <c r="FJ116" i="2"/>
  <c r="FJ115" i="2"/>
  <c r="FJ114" i="2"/>
  <c r="FJ113" i="2"/>
  <c r="FJ112" i="2"/>
  <c r="FJ111" i="2"/>
  <c r="FJ110" i="2"/>
  <c r="FJ109" i="2"/>
  <c r="FJ108" i="2"/>
  <c r="FJ107" i="2"/>
  <c r="FJ106" i="2"/>
  <c r="FJ105" i="2"/>
  <c r="FJ104" i="2"/>
  <c r="FJ103" i="2"/>
  <c r="FJ102" i="2"/>
  <c r="FJ101" i="2"/>
  <c r="FJ100" i="2"/>
  <c r="FJ99" i="2"/>
  <c r="FJ98" i="2"/>
  <c r="FJ97" i="2"/>
  <c r="FJ96" i="2"/>
  <c r="FJ95" i="2"/>
  <c r="FJ94" i="2"/>
  <c r="FJ93" i="2"/>
  <c r="FJ92" i="2"/>
  <c r="FJ91" i="2"/>
  <c r="FJ90" i="2"/>
  <c r="FJ89" i="2"/>
  <c r="FJ88" i="2"/>
  <c r="FJ87" i="2"/>
  <c r="FJ86" i="2"/>
  <c r="FJ85" i="2"/>
  <c r="FJ84" i="2"/>
  <c r="FJ83" i="2"/>
  <c r="FJ82" i="2"/>
  <c r="FJ81" i="2"/>
  <c r="FJ80" i="2"/>
  <c r="FJ79" i="2"/>
  <c r="FJ78" i="2"/>
  <c r="FJ77" i="2"/>
  <c r="FJ76" i="2"/>
  <c r="FJ75" i="2"/>
  <c r="FJ74" i="2"/>
  <c r="FJ73" i="2"/>
  <c r="FJ72" i="2"/>
  <c r="FJ71" i="2"/>
  <c r="FJ70" i="2"/>
  <c r="FJ69" i="2"/>
  <c r="FJ68" i="2"/>
  <c r="FJ67" i="2"/>
  <c r="FJ66" i="2"/>
  <c r="FJ65" i="2"/>
  <c r="FJ64" i="2"/>
  <c r="FJ63" i="2"/>
  <c r="FJ62" i="2"/>
  <c r="FJ61" i="2"/>
  <c r="FJ60" i="2"/>
  <c r="FJ59" i="2"/>
  <c r="FJ58" i="2"/>
  <c r="FJ57" i="2"/>
  <c r="FJ56" i="2"/>
  <c r="FJ55" i="2"/>
  <c r="FJ54" i="2"/>
  <c r="FJ53" i="2"/>
  <c r="FJ52" i="2"/>
  <c r="FJ51" i="2"/>
  <c r="FJ50" i="2"/>
  <c r="FJ49" i="2"/>
  <c r="FJ48" i="2"/>
  <c r="FJ47" i="2"/>
  <c r="FJ46" i="2"/>
  <c r="FJ45" i="2"/>
  <c r="FC205" i="2"/>
  <c r="FC204" i="2"/>
  <c r="FC203" i="2"/>
  <c r="FC202" i="2"/>
  <c r="FC201" i="2"/>
  <c r="FC200" i="2"/>
  <c r="FC199" i="2"/>
  <c r="FC198" i="2"/>
  <c r="FC197" i="2"/>
  <c r="FC196" i="2"/>
  <c r="FC195" i="2"/>
  <c r="FC194" i="2"/>
  <c r="FC193" i="2"/>
  <c r="FC192" i="2"/>
  <c r="FC191" i="2"/>
  <c r="FC190" i="2"/>
  <c r="FC189" i="2"/>
  <c r="FC188" i="2"/>
  <c r="FC187" i="2"/>
  <c r="FC186" i="2"/>
  <c r="FC185" i="2"/>
  <c r="FC184" i="2"/>
  <c r="FC183" i="2"/>
  <c r="FC182" i="2"/>
  <c r="FC181" i="2"/>
  <c r="FC180" i="2"/>
  <c r="FC179" i="2"/>
  <c r="FC178" i="2"/>
  <c r="FC177" i="2"/>
  <c r="FC176" i="2"/>
  <c r="FC175" i="2"/>
  <c r="FC174" i="2"/>
  <c r="FC173" i="2"/>
  <c r="FC172" i="2"/>
  <c r="FC171" i="2"/>
  <c r="FC170" i="2"/>
  <c r="FC169" i="2"/>
  <c r="FC168" i="2"/>
  <c r="FC167" i="2"/>
  <c r="FC166" i="2"/>
  <c r="FC165" i="2"/>
  <c r="FC164" i="2"/>
  <c r="FC163" i="2"/>
  <c r="FC162" i="2"/>
  <c r="FC161" i="2"/>
  <c r="FC160" i="2"/>
  <c r="FC159" i="2"/>
  <c r="FC158" i="2"/>
  <c r="FC157" i="2"/>
  <c r="FC156" i="2"/>
  <c r="FC155" i="2"/>
  <c r="FC154" i="2"/>
  <c r="FC153" i="2"/>
  <c r="FC152" i="2"/>
  <c r="FC151" i="2"/>
  <c r="FC150" i="2"/>
  <c r="FC148" i="2"/>
  <c r="FC147" i="2"/>
  <c r="FC146" i="2"/>
  <c r="FC145" i="2"/>
  <c r="FC144" i="2"/>
  <c r="FC143" i="2"/>
  <c r="FC142" i="2"/>
  <c r="FC141" i="2"/>
  <c r="FC140" i="2"/>
  <c r="FC139" i="2"/>
  <c r="FC138" i="2"/>
  <c r="FC137" i="2"/>
  <c r="FC136" i="2"/>
  <c r="FC135" i="2"/>
  <c r="FC133" i="2"/>
  <c r="FC132" i="2"/>
  <c r="FC131" i="2"/>
  <c r="FC130" i="2"/>
  <c r="FC129" i="2"/>
  <c r="FC128" i="2"/>
  <c r="FC127" i="2"/>
  <c r="FC126" i="2"/>
  <c r="FC125" i="2"/>
  <c r="FC124" i="2"/>
  <c r="FC123" i="2"/>
  <c r="FC122" i="2"/>
  <c r="FC121" i="2"/>
  <c r="FC120" i="2"/>
  <c r="FC119" i="2"/>
  <c r="FC118" i="2"/>
  <c r="FC117" i="2"/>
  <c r="FC116" i="2"/>
  <c r="FC115" i="2"/>
  <c r="FC114" i="2"/>
  <c r="FC113" i="2"/>
  <c r="FC112" i="2"/>
  <c r="FC111" i="2"/>
  <c r="FC110" i="2"/>
  <c r="FC109" i="2"/>
  <c r="FC108" i="2"/>
  <c r="FC107" i="2"/>
  <c r="FC106" i="2"/>
  <c r="FC105" i="2"/>
  <c r="FC104" i="2"/>
  <c r="FC103" i="2"/>
  <c r="FC102" i="2"/>
  <c r="FC101" i="2"/>
  <c r="FC100" i="2"/>
  <c r="FC99" i="2"/>
  <c r="FC98" i="2"/>
  <c r="FC97" i="2"/>
  <c r="FC96" i="2"/>
  <c r="FC95" i="2"/>
  <c r="FC94" i="2"/>
  <c r="FC93" i="2"/>
  <c r="FC92" i="2"/>
  <c r="FC91" i="2"/>
  <c r="FC90" i="2"/>
  <c r="FC89" i="2"/>
  <c r="FC88" i="2"/>
  <c r="FC87" i="2"/>
  <c r="FC86" i="2"/>
  <c r="FC85" i="2"/>
  <c r="FC84" i="2"/>
  <c r="FC83" i="2"/>
  <c r="FC82" i="2"/>
  <c r="FC81" i="2"/>
  <c r="FC80" i="2"/>
  <c r="FC79" i="2"/>
  <c r="FC78" i="2"/>
  <c r="FC77" i="2"/>
  <c r="FC76" i="2"/>
  <c r="FC75" i="2"/>
  <c r="FC74" i="2"/>
  <c r="FC73" i="2"/>
  <c r="FC72" i="2"/>
  <c r="FC71" i="2"/>
  <c r="FC70" i="2"/>
  <c r="FC69" i="2"/>
  <c r="FC68" i="2"/>
  <c r="FC67" i="2"/>
  <c r="FC66" i="2"/>
  <c r="FC65" i="2"/>
  <c r="FC64" i="2"/>
  <c r="FC63" i="2"/>
  <c r="DM186" i="2"/>
  <c r="DM185" i="2"/>
  <c r="DM184" i="2"/>
  <c r="DM183" i="2"/>
  <c r="DM182" i="2"/>
  <c r="DM181" i="2"/>
  <c r="DM180" i="2"/>
  <c r="DM179" i="2"/>
  <c r="DM178" i="2"/>
  <c r="DM177" i="2"/>
  <c r="DM176" i="2"/>
  <c r="DM175" i="2"/>
  <c r="DM174" i="2"/>
  <c r="DM173" i="2"/>
  <c r="DM172" i="2"/>
  <c r="DM171" i="2"/>
  <c r="DM170" i="2"/>
  <c r="DM169" i="2"/>
  <c r="DM168" i="2"/>
  <c r="DM167" i="2"/>
  <c r="DM166" i="2"/>
  <c r="DM165" i="2"/>
  <c r="DM164" i="2"/>
  <c r="DM163" i="2"/>
  <c r="DM162" i="2"/>
  <c r="DM161" i="2"/>
  <c r="DM160" i="2"/>
  <c r="DM159" i="2"/>
  <c r="DM158" i="2"/>
  <c r="DM157" i="2"/>
  <c r="DM156" i="2"/>
  <c r="DM155" i="2"/>
  <c r="DM154" i="2"/>
  <c r="DM153" i="2"/>
  <c r="DM152" i="2"/>
  <c r="DM151" i="2"/>
  <c r="DM150" i="2"/>
  <c r="DM148" i="2"/>
  <c r="DM147" i="2"/>
  <c r="DM146" i="2"/>
  <c r="DM145" i="2"/>
  <c r="DM144" i="2"/>
  <c r="DM143" i="2"/>
  <c r="DM142" i="2"/>
  <c r="DM141" i="2"/>
  <c r="DM140" i="2"/>
  <c r="DM139" i="2"/>
  <c r="DM138" i="2"/>
  <c r="DM137" i="2"/>
  <c r="DM136" i="2"/>
  <c r="DM135" i="2"/>
  <c r="DM133" i="2"/>
  <c r="DM132" i="2"/>
  <c r="DM131" i="2"/>
  <c r="DM130" i="2"/>
  <c r="DM129" i="2"/>
  <c r="DM128" i="2"/>
  <c r="DM127" i="2"/>
  <c r="DM126" i="2"/>
  <c r="DM125" i="2"/>
  <c r="DM124" i="2"/>
  <c r="DM123" i="2"/>
  <c r="DM122" i="2"/>
  <c r="DM121" i="2"/>
  <c r="DM120" i="2"/>
  <c r="DM119" i="2"/>
  <c r="DM118" i="2"/>
  <c r="DM117" i="2"/>
  <c r="DM116" i="2"/>
  <c r="DM115" i="2"/>
  <c r="DM114" i="2"/>
  <c r="DM113" i="2"/>
  <c r="DM112" i="2"/>
  <c r="DM111" i="2"/>
  <c r="DM110" i="2"/>
  <c r="DM109" i="2"/>
  <c r="DM108" i="2"/>
  <c r="DM107" i="2"/>
  <c r="DM106" i="2"/>
  <c r="DM105" i="2"/>
  <c r="DM104" i="2"/>
  <c r="DM103" i="2"/>
  <c r="DM102" i="2"/>
  <c r="DM101" i="2"/>
  <c r="DM100" i="2"/>
  <c r="DM99" i="2"/>
  <c r="DM98" i="2"/>
  <c r="DM97" i="2"/>
  <c r="DM96" i="2"/>
  <c r="DM95" i="2"/>
  <c r="DM94" i="2"/>
  <c r="DM93" i="2"/>
  <c r="DM92" i="2"/>
  <c r="DM91" i="2"/>
  <c r="DM90" i="2"/>
  <c r="DM89" i="2"/>
  <c r="DM88" i="2"/>
  <c r="DM87" i="2"/>
  <c r="DM86" i="2"/>
  <c r="DM85" i="2"/>
  <c r="DM84" i="2"/>
  <c r="DM83" i="2"/>
  <c r="DM82" i="2"/>
  <c r="DM81" i="2"/>
  <c r="DM80" i="2"/>
  <c r="DM79" i="2"/>
  <c r="DM78" i="2"/>
  <c r="DM77" i="2"/>
  <c r="DM76" i="2"/>
  <c r="DM75" i="2"/>
  <c r="DM74" i="2"/>
  <c r="DM73" i="2"/>
  <c r="DM72" i="2"/>
  <c r="DM71" i="2"/>
  <c r="DM70" i="2"/>
  <c r="DM69" i="2"/>
  <c r="DM68" i="2"/>
  <c r="DM67" i="2"/>
  <c r="DM66" i="2"/>
  <c r="DM65" i="2"/>
  <c r="DM64" i="2"/>
  <c r="DM63" i="2"/>
  <c r="DM62" i="2"/>
  <c r="DM61" i="2"/>
  <c r="DM60" i="2"/>
  <c r="DM59" i="2"/>
  <c r="DM58" i="2"/>
  <c r="DM57" i="2"/>
  <c r="DM56" i="2"/>
  <c r="DM55" i="2"/>
  <c r="DM54" i="2"/>
  <c r="DM53" i="2"/>
  <c r="DM52" i="2"/>
  <c r="DM51" i="2"/>
  <c r="DM50" i="2"/>
  <c r="DM49" i="2"/>
  <c r="DM48" i="2"/>
  <c r="DM47" i="2"/>
  <c r="DM46" i="2"/>
  <c r="DM45" i="2"/>
  <c r="DM44" i="2"/>
  <c r="DF166" i="2"/>
  <c r="DF165" i="2"/>
  <c r="DF164" i="2"/>
  <c r="DF163" i="2"/>
  <c r="DF162" i="2"/>
  <c r="DF161" i="2"/>
  <c r="DF160" i="2"/>
  <c r="DF159" i="2"/>
  <c r="DF158" i="2"/>
  <c r="DF157" i="2"/>
  <c r="DF156" i="2"/>
  <c r="DF155" i="2"/>
  <c r="DF154" i="2"/>
  <c r="DF153" i="2"/>
  <c r="DF152" i="2"/>
  <c r="DF151" i="2"/>
  <c r="DF150" i="2"/>
  <c r="DF148" i="2"/>
  <c r="DF147" i="2"/>
  <c r="DF146" i="2"/>
  <c r="DF145" i="2"/>
  <c r="DF144" i="2"/>
  <c r="DF143" i="2"/>
  <c r="DF142" i="2"/>
  <c r="DF141" i="2"/>
  <c r="DF140" i="2"/>
  <c r="DF139" i="2"/>
  <c r="DF138" i="2"/>
  <c r="DF137" i="2"/>
  <c r="DF136" i="2"/>
  <c r="DF135" i="2"/>
  <c r="DF133" i="2"/>
  <c r="DF132" i="2"/>
  <c r="DF131" i="2"/>
  <c r="DF130" i="2"/>
  <c r="DF129" i="2"/>
  <c r="DF128" i="2"/>
  <c r="DF127" i="2"/>
  <c r="DF126" i="2"/>
  <c r="DF125" i="2"/>
  <c r="DF124" i="2"/>
  <c r="DF123" i="2"/>
  <c r="DF122" i="2"/>
  <c r="DF121" i="2"/>
  <c r="DF120" i="2"/>
  <c r="DF119" i="2"/>
  <c r="DF118" i="2"/>
  <c r="DF117" i="2"/>
  <c r="DF116" i="2"/>
  <c r="DF115" i="2"/>
  <c r="DF114" i="2"/>
  <c r="DF113" i="2"/>
  <c r="DF112" i="2"/>
  <c r="DF111" i="2"/>
  <c r="DF110" i="2"/>
  <c r="DF109" i="2"/>
  <c r="DF108" i="2"/>
  <c r="DF107" i="2"/>
  <c r="DF106" i="2"/>
  <c r="DF105" i="2"/>
  <c r="DF104" i="2"/>
  <c r="DF103" i="2"/>
  <c r="DF102" i="2"/>
  <c r="DF101" i="2"/>
  <c r="DF100" i="2"/>
  <c r="DF99" i="2"/>
  <c r="DF98" i="2"/>
  <c r="DF97" i="2"/>
  <c r="DF96" i="2"/>
  <c r="DF95" i="2"/>
  <c r="DF94" i="2"/>
  <c r="DF93" i="2"/>
  <c r="DF92" i="2"/>
  <c r="DF91" i="2"/>
  <c r="DF90" i="2"/>
  <c r="DF89" i="2"/>
  <c r="DF88" i="2"/>
  <c r="DF87" i="2"/>
  <c r="DF86" i="2"/>
  <c r="DF85" i="2"/>
  <c r="DF84" i="2"/>
  <c r="DF83" i="2"/>
  <c r="DF82" i="2"/>
  <c r="DF81" i="2"/>
  <c r="DF80" i="2"/>
  <c r="DF79" i="2"/>
  <c r="DF78" i="2"/>
  <c r="DF77" i="2"/>
  <c r="DF76" i="2"/>
  <c r="DF75" i="2"/>
  <c r="DF74" i="2"/>
  <c r="DF73" i="2"/>
  <c r="DF72" i="2"/>
  <c r="DF71" i="2"/>
  <c r="DF70" i="2"/>
  <c r="DF69" i="2"/>
  <c r="DF68" i="2"/>
  <c r="DF67" i="2"/>
  <c r="DF66" i="2"/>
  <c r="DF65" i="2"/>
  <c r="DF64" i="2"/>
  <c r="DF63" i="2"/>
  <c r="DF62" i="2"/>
  <c r="DF61" i="2"/>
  <c r="DF60" i="2"/>
  <c r="DF59" i="2"/>
  <c r="DF58" i="2"/>
  <c r="DF57" i="2"/>
  <c r="DF56" i="2"/>
  <c r="DF55" i="2"/>
  <c r="DF54" i="2"/>
  <c r="DF53" i="2"/>
  <c r="DF52" i="2"/>
  <c r="DF51" i="2"/>
  <c r="DF50" i="2"/>
  <c r="DF49" i="2"/>
  <c r="DF48" i="2"/>
  <c r="DF47" i="2"/>
  <c r="DF46" i="2"/>
  <c r="DF45" i="2"/>
  <c r="DF44" i="2"/>
  <c r="DF43" i="2"/>
  <c r="DF42" i="2"/>
  <c r="DF41" i="2"/>
  <c r="DF40" i="2"/>
  <c r="DF39" i="2"/>
  <c r="DF38" i="2"/>
  <c r="DF37" i="2"/>
  <c r="DF36" i="2"/>
  <c r="DF35" i="2"/>
  <c r="DF34" i="2"/>
  <c r="DF33" i="2"/>
  <c r="DF32" i="2"/>
  <c r="DF31" i="2"/>
  <c r="DF30" i="2"/>
  <c r="DF29" i="2"/>
  <c r="DF28" i="2"/>
  <c r="DF27" i="2"/>
  <c r="DF26" i="2"/>
  <c r="DF25" i="2"/>
  <c r="DF24" i="2"/>
  <c r="CY168" i="2"/>
  <c r="CY167" i="2"/>
  <c r="CY166" i="2"/>
  <c r="CY165" i="2"/>
  <c r="CY164" i="2"/>
  <c r="CY163" i="2"/>
  <c r="CY162" i="2"/>
  <c r="CY161" i="2"/>
  <c r="CY160" i="2"/>
  <c r="CY159" i="2"/>
  <c r="CY158" i="2"/>
  <c r="CY157" i="2"/>
  <c r="CY156" i="2"/>
  <c r="CY155" i="2"/>
  <c r="CY154" i="2"/>
  <c r="CY153" i="2"/>
  <c r="CY152" i="2"/>
  <c r="CY151" i="2"/>
  <c r="CY150" i="2"/>
  <c r="CY148" i="2"/>
  <c r="CY147" i="2"/>
  <c r="CY146" i="2"/>
  <c r="CY145" i="2"/>
  <c r="CY144" i="2"/>
  <c r="CY143" i="2"/>
  <c r="CY142" i="2"/>
  <c r="CY141" i="2"/>
  <c r="CY140" i="2"/>
  <c r="CY139" i="2"/>
  <c r="CY138" i="2"/>
  <c r="CY137" i="2"/>
  <c r="CY136" i="2"/>
  <c r="CY135" i="2"/>
  <c r="CY133" i="2"/>
  <c r="CY132" i="2"/>
  <c r="CY131" i="2"/>
  <c r="CY130" i="2"/>
  <c r="CY129" i="2"/>
  <c r="CY128" i="2"/>
  <c r="CY127" i="2"/>
  <c r="CY126" i="2"/>
  <c r="CY125" i="2"/>
  <c r="CY124" i="2"/>
  <c r="CY123" i="2"/>
  <c r="CY122" i="2"/>
  <c r="CY121" i="2"/>
  <c r="CY120" i="2"/>
  <c r="CY119" i="2"/>
  <c r="CY118" i="2"/>
  <c r="CY117" i="2"/>
  <c r="CY116" i="2"/>
  <c r="CY115" i="2"/>
  <c r="CY114" i="2"/>
  <c r="CY113" i="2"/>
  <c r="CY112" i="2"/>
  <c r="CY111" i="2"/>
  <c r="CY110" i="2"/>
  <c r="CY109" i="2"/>
  <c r="CY108" i="2"/>
  <c r="CY107" i="2"/>
  <c r="CY106" i="2"/>
  <c r="CY105" i="2"/>
  <c r="CY104" i="2"/>
  <c r="CY103" i="2"/>
  <c r="CY102" i="2"/>
  <c r="CY101" i="2"/>
  <c r="CY100" i="2"/>
  <c r="CY99" i="2"/>
  <c r="CY98" i="2"/>
  <c r="CY97" i="2"/>
  <c r="CY96" i="2"/>
  <c r="CY95" i="2"/>
  <c r="CY94" i="2"/>
  <c r="CY93" i="2"/>
  <c r="CY92" i="2"/>
  <c r="CY91" i="2"/>
  <c r="CY90" i="2"/>
  <c r="CY89" i="2"/>
  <c r="CY88" i="2"/>
  <c r="CY87" i="2"/>
  <c r="CY86" i="2"/>
  <c r="CY85" i="2"/>
  <c r="CY84" i="2"/>
  <c r="CY83" i="2"/>
  <c r="CY82" i="2"/>
  <c r="CY81" i="2"/>
  <c r="CY80" i="2"/>
  <c r="CY79" i="2"/>
  <c r="CY78" i="2"/>
  <c r="CY77" i="2"/>
  <c r="CY76" i="2"/>
  <c r="CY75" i="2"/>
  <c r="CY74" i="2"/>
  <c r="CY73" i="2"/>
  <c r="CY72" i="2"/>
  <c r="CY71" i="2"/>
  <c r="CY70" i="2"/>
  <c r="CY69" i="2"/>
  <c r="CY68" i="2"/>
  <c r="CY67" i="2"/>
  <c r="CY66" i="2"/>
  <c r="CY65" i="2"/>
  <c r="CY64" i="2"/>
  <c r="CY63" i="2"/>
  <c r="CY62" i="2"/>
  <c r="CY61" i="2"/>
  <c r="CY60" i="2"/>
  <c r="CY59" i="2"/>
  <c r="CY58" i="2"/>
  <c r="CY57" i="2"/>
  <c r="CY56" i="2"/>
  <c r="CY55" i="2"/>
  <c r="CY54" i="2"/>
  <c r="CY53" i="2"/>
  <c r="CY52" i="2"/>
  <c r="CY51" i="2"/>
  <c r="CY50" i="2"/>
  <c r="CY49" i="2"/>
  <c r="CY48" i="2"/>
  <c r="CY47" i="2"/>
  <c r="CY46" i="2"/>
  <c r="CY45" i="2"/>
  <c r="CY44" i="2"/>
  <c r="CY43" i="2"/>
  <c r="CY42" i="2"/>
  <c r="CY41" i="2"/>
  <c r="CY40" i="2"/>
  <c r="CY39" i="2"/>
  <c r="CY38" i="2"/>
  <c r="CY37" i="2"/>
  <c r="CY36" i="2"/>
  <c r="CY35" i="2"/>
  <c r="CY34" i="2"/>
  <c r="CY33" i="2"/>
  <c r="CY32" i="2"/>
  <c r="CY31" i="2"/>
  <c r="CY30" i="2"/>
  <c r="CY29" i="2"/>
  <c r="CY28" i="2"/>
  <c r="CY27" i="2"/>
  <c r="CY26" i="2"/>
  <c r="CR250" i="2"/>
  <c r="CR249" i="2"/>
  <c r="CR248" i="2"/>
  <c r="CR247" i="2"/>
  <c r="CR246" i="2"/>
  <c r="CR245" i="2"/>
  <c r="CR244" i="2"/>
  <c r="CR243" i="2"/>
  <c r="CR242" i="2"/>
  <c r="CR241" i="2"/>
  <c r="CR240" i="2"/>
  <c r="CR239" i="2"/>
  <c r="CR238" i="2"/>
  <c r="CR237" i="2"/>
  <c r="CR236" i="2"/>
  <c r="CR235" i="2"/>
  <c r="CR234" i="2"/>
  <c r="CR233" i="2"/>
  <c r="CR232" i="2"/>
  <c r="CR231" i="2"/>
  <c r="CR230" i="2"/>
  <c r="CR229" i="2"/>
  <c r="CR228" i="2"/>
  <c r="CR227" i="2"/>
  <c r="CR226" i="2"/>
  <c r="CR225" i="2"/>
  <c r="CR224" i="2"/>
  <c r="CR223" i="2"/>
  <c r="CR222" i="2"/>
  <c r="CR221" i="2"/>
  <c r="CR220" i="2"/>
  <c r="CR219" i="2"/>
  <c r="CR218" i="2"/>
  <c r="CR217" i="2"/>
  <c r="CR216" i="2"/>
  <c r="CR215" i="2"/>
  <c r="CR214" i="2"/>
  <c r="CR213" i="2"/>
  <c r="CR212" i="2"/>
  <c r="CR211" i="2"/>
  <c r="CR210" i="2"/>
  <c r="CR209" i="2"/>
  <c r="CR208" i="2"/>
  <c r="CR207" i="2"/>
  <c r="CR206" i="2"/>
  <c r="CR205" i="2"/>
  <c r="CR204" i="2"/>
  <c r="CR203" i="2"/>
  <c r="CR202" i="2"/>
  <c r="CR201" i="2"/>
  <c r="CR200" i="2"/>
  <c r="CR199" i="2"/>
  <c r="CR198" i="2"/>
  <c r="CR197" i="2"/>
  <c r="CR196" i="2"/>
  <c r="CR195" i="2"/>
  <c r="CR194" i="2"/>
  <c r="CR193" i="2"/>
  <c r="CR192" i="2"/>
  <c r="CR191" i="2"/>
  <c r="CR190" i="2"/>
  <c r="CR189" i="2"/>
  <c r="CR188" i="2"/>
  <c r="CR187" i="2"/>
  <c r="CR186" i="2"/>
  <c r="CR185" i="2"/>
  <c r="CR184" i="2"/>
  <c r="CR183" i="2"/>
  <c r="CR182" i="2"/>
  <c r="CR181" i="2"/>
  <c r="CR180" i="2"/>
  <c r="CR179" i="2"/>
  <c r="CR178" i="2"/>
  <c r="CR177" i="2"/>
  <c r="CR176" i="2"/>
  <c r="CR175" i="2"/>
  <c r="CR174" i="2"/>
  <c r="CR173" i="2"/>
  <c r="CR172" i="2"/>
  <c r="CR171" i="2"/>
  <c r="CR170" i="2"/>
  <c r="CR169" i="2"/>
  <c r="CR168" i="2"/>
  <c r="CR167" i="2"/>
  <c r="CR166" i="2"/>
  <c r="CR165" i="2"/>
  <c r="CR164" i="2"/>
  <c r="CR163" i="2"/>
  <c r="CR162" i="2"/>
  <c r="CR161" i="2"/>
  <c r="CR160" i="2"/>
  <c r="CR159" i="2"/>
  <c r="CR158" i="2"/>
  <c r="CR157" i="2"/>
  <c r="CR156" i="2"/>
  <c r="CR155" i="2"/>
  <c r="CR154" i="2"/>
  <c r="CR153" i="2"/>
  <c r="CR152" i="2"/>
  <c r="CR151" i="2"/>
  <c r="CR150" i="2"/>
  <c r="CR148" i="2"/>
  <c r="CR147" i="2"/>
  <c r="CR146" i="2"/>
  <c r="CR145" i="2"/>
  <c r="CR144" i="2"/>
  <c r="CR143" i="2"/>
  <c r="CR142" i="2"/>
  <c r="CR141" i="2"/>
  <c r="CR140" i="2"/>
  <c r="CR139" i="2"/>
  <c r="CR138" i="2"/>
  <c r="CR137" i="2"/>
  <c r="CR136" i="2"/>
  <c r="CR135" i="2"/>
  <c r="CR133" i="2"/>
  <c r="CR132" i="2"/>
  <c r="CR131" i="2"/>
  <c r="CR130" i="2"/>
  <c r="CR129" i="2"/>
  <c r="CR128" i="2"/>
  <c r="CR127" i="2"/>
  <c r="CR126" i="2"/>
  <c r="CR125" i="2"/>
  <c r="CR124" i="2"/>
  <c r="CR123" i="2"/>
  <c r="CR122" i="2"/>
  <c r="CR121" i="2"/>
  <c r="CR120" i="2"/>
  <c r="CR119" i="2"/>
  <c r="CR118" i="2"/>
  <c r="CR117" i="2"/>
  <c r="CR116" i="2"/>
  <c r="CR115" i="2"/>
  <c r="CR114" i="2"/>
  <c r="CR113" i="2"/>
  <c r="CR112" i="2"/>
  <c r="CR111" i="2"/>
  <c r="CR110" i="2"/>
  <c r="CR109" i="2"/>
  <c r="CR108" i="2"/>
  <c r="CK193" i="2"/>
  <c r="CK192" i="2"/>
  <c r="CK191" i="2"/>
  <c r="CK190" i="2"/>
  <c r="CK189" i="2"/>
  <c r="CK188" i="2"/>
  <c r="CK187" i="2"/>
  <c r="CK186" i="2"/>
  <c r="CK185" i="2"/>
  <c r="CK184" i="2"/>
  <c r="CK183" i="2"/>
  <c r="CK182" i="2"/>
  <c r="CK181" i="2"/>
  <c r="CK180" i="2"/>
  <c r="CK179" i="2"/>
  <c r="CK178" i="2"/>
  <c r="CK177" i="2"/>
  <c r="CK176" i="2"/>
  <c r="CK175" i="2"/>
  <c r="CK174" i="2"/>
  <c r="CK173" i="2"/>
  <c r="CK172" i="2"/>
  <c r="CK171" i="2"/>
  <c r="CK170" i="2"/>
  <c r="CK169" i="2"/>
  <c r="CK168" i="2"/>
  <c r="CK167" i="2"/>
  <c r="CK166" i="2"/>
  <c r="CK165" i="2"/>
  <c r="CK164" i="2"/>
  <c r="CK163" i="2"/>
  <c r="CK162" i="2"/>
  <c r="CK161" i="2"/>
  <c r="CK160" i="2"/>
  <c r="CK159" i="2"/>
  <c r="CK158" i="2"/>
  <c r="CK157" i="2"/>
  <c r="CK156" i="2"/>
  <c r="CK155" i="2"/>
  <c r="CK154" i="2"/>
  <c r="CK153" i="2"/>
  <c r="CK152" i="2"/>
  <c r="CK151" i="2"/>
  <c r="CK150" i="2"/>
  <c r="CK148" i="2"/>
  <c r="CK147" i="2"/>
  <c r="CK146" i="2"/>
  <c r="CK145" i="2"/>
  <c r="CK144" i="2"/>
  <c r="CK143" i="2"/>
  <c r="CK142" i="2"/>
  <c r="CK141" i="2"/>
  <c r="CK140" i="2"/>
  <c r="CK139" i="2"/>
  <c r="CK138" i="2"/>
  <c r="CK137" i="2"/>
  <c r="CK136" i="2"/>
  <c r="CK135" i="2"/>
  <c r="CK133" i="2"/>
  <c r="CK132" i="2"/>
  <c r="CK131" i="2"/>
  <c r="CK130" i="2"/>
  <c r="CK129" i="2"/>
  <c r="CK128" i="2"/>
  <c r="CK127" i="2"/>
  <c r="CK126" i="2"/>
  <c r="CK125" i="2"/>
  <c r="CK124" i="2"/>
  <c r="CK123" i="2"/>
  <c r="CK122" i="2"/>
  <c r="CK121" i="2"/>
  <c r="CK120" i="2"/>
  <c r="CK119" i="2"/>
  <c r="CK118" i="2"/>
  <c r="CK117" i="2"/>
  <c r="CK116" i="2"/>
  <c r="CK115" i="2"/>
  <c r="CK114" i="2"/>
  <c r="CK113" i="2"/>
  <c r="CK112" i="2"/>
  <c r="CK111" i="2"/>
  <c r="CK110" i="2"/>
  <c r="CK109" i="2"/>
  <c r="CK108" i="2"/>
  <c r="CK107" i="2"/>
  <c r="CK106" i="2"/>
  <c r="CK105" i="2"/>
  <c r="CK104" i="2"/>
  <c r="CK103" i="2"/>
  <c r="CK102" i="2"/>
  <c r="CK101" i="2"/>
  <c r="CK100" i="2"/>
  <c r="CK99" i="2"/>
  <c r="CK98" i="2"/>
  <c r="CK97" i="2"/>
  <c r="CK96" i="2"/>
  <c r="CK95" i="2"/>
  <c r="CK94" i="2"/>
  <c r="CK93" i="2"/>
  <c r="CK92" i="2"/>
  <c r="CK91" i="2"/>
  <c r="CK90" i="2"/>
  <c r="CK89" i="2"/>
  <c r="CK88" i="2"/>
  <c r="CK87" i="2"/>
  <c r="CK86" i="2"/>
  <c r="CK85" i="2"/>
  <c r="CK84" i="2"/>
  <c r="CK83" i="2"/>
  <c r="CK82" i="2"/>
  <c r="CK81" i="2"/>
  <c r="CK80" i="2"/>
  <c r="CK79" i="2"/>
  <c r="CK78" i="2"/>
  <c r="CK77" i="2"/>
  <c r="CK76" i="2"/>
  <c r="CK75" i="2"/>
  <c r="CK74" i="2"/>
  <c r="CK73" i="2"/>
  <c r="CK72" i="2"/>
  <c r="CK71" i="2"/>
  <c r="CK70" i="2"/>
  <c r="CK69" i="2"/>
  <c r="CK68" i="2"/>
  <c r="CK67" i="2"/>
  <c r="CK66" i="2"/>
  <c r="CK65" i="2"/>
  <c r="CK64" i="2"/>
  <c r="CK63" i="2"/>
  <c r="CK62" i="2"/>
  <c r="CK61" i="2"/>
  <c r="CK60" i="2"/>
  <c r="CK59" i="2"/>
  <c r="CK58" i="2"/>
  <c r="CK57" i="2"/>
  <c r="CK56" i="2"/>
  <c r="CK55" i="2"/>
  <c r="CK54" i="2"/>
  <c r="CK53" i="2"/>
  <c r="CK52" i="2"/>
  <c r="CK51" i="2"/>
  <c r="BW210" i="2"/>
  <c r="BW209" i="2"/>
  <c r="BW208" i="2"/>
  <c r="BW207" i="2"/>
  <c r="BW206" i="2"/>
  <c r="BW205" i="2"/>
  <c r="BW204" i="2"/>
  <c r="BW203" i="2"/>
  <c r="BW202" i="2"/>
  <c r="BW201" i="2"/>
  <c r="BW200" i="2"/>
  <c r="BW199" i="2"/>
  <c r="BW198" i="2"/>
  <c r="BW197" i="2"/>
  <c r="BW196" i="2"/>
  <c r="BW195" i="2"/>
  <c r="BW194" i="2"/>
  <c r="BW193" i="2"/>
  <c r="BW192" i="2"/>
  <c r="BW191" i="2"/>
  <c r="BW190" i="2"/>
  <c r="BW189" i="2"/>
  <c r="BW188" i="2"/>
  <c r="BW187" i="2"/>
  <c r="BW186" i="2"/>
  <c r="BW185" i="2"/>
  <c r="BW183" i="2"/>
  <c r="BW182" i="2"/>
  <c r="BW181" i="2"/>
  <c r="BW180" i="2"/>
  <c r="BW179" i="2"/>
  <c r="BW178" i="2"/>
  <c r="BW177" i="2"/>
  <c r="BW176" i="2"/>
  <c r="BW175" i="2"/>
  <c r="BW174" i="2"/>
  <c r="BW173" i="2"/>
  <c r="BW172" i="2"/>
  <c r="BW171" i="2"/>
  <c r="BW170" i="2"/>
  <c r="BW169" i="2"/>
  <c r="BW168" i="2"/>
  <c r="BW167" i="2"/>
  <c r="BW166" i="2"/>
  <c r="BW165" i="2"/>
  <c r="BW164" i="2"/>
  <c r="BW163" i="2"/>
  <c r="BW162" i="2"/>
  <c r="BW161" i="2"/>
  <c r="BW160" i="2"/>
  <c r="BW159" i="2"/>
  <c r="BW158" i="2"/>
  <c r="BW157" i="2"/>
  <c r="BW156" i="2"/>
  <c r="BW155" i="2"/>
  <c r="BW154" i="2"/>
  <c r="BW153" i="2"/>
  <c r="BW152" i="2"/>
  <c r="BW151" i="2"/>
  <c r="BW150" i="2"/>
  <c r="BW148" i="2"/>
  <c r="BW147" i="2"/>
  <c r="BW146" i="2"/>
  <c r="BW145" i="2"/>
  <c r="BW144" i="2"/>
  <c r="BW143" i="2"/>
  <c r="BW142" i="2"/>
  <c r="BW141" i="2"/>
  <c r="BW140" i="2"/>
  <c r="BW139" i="2"/>
  <c r="BW138" i="2"/>
  <c r="BW137" i="2"/>
  <c r="BW136" i="2"/>
  <c r="BW135" i="2"/>
  <c r="BW133" i="2"/>
  <c r="BW132" i="2"/>
  <c r="BW131" i="2"/>
  <c r="BW130" i="2"/>
  <c r="BW129" i="2"/>
  <c r="BW128" i="2"/>
  <c r="BW127" i="2"/>
  <c r="BW126" i="2"/>
  <c r="BW125" i="2"/>
  <c r="BW124" i="2"/>
  <c r="BW123" i="2"/>
  <c r="BW122" i="2"/>
  <c r="BW121" i="2"/>
  <c r="BW120" i="2"/>
  <c r="BW119" i="2"/>
  <c r="BW118" i="2"/>
  <c r="BW117" i="2"/>
  <c r="BW116" i="2"/>
  <c r="BW115" i="2"/>
  <c r="BW114" i="2"/>
  <c r="BW113" i="2"/>
  <c r="BW112" i="2"/>
  <c r="BW111" i="2"/>
  <c r="BW110" i="2"/>
  <c r="BW109" i="2"/>
  <c r="BW108" i="2"/>
  <c r="BW107" i="2"/>
  <c r="BW106" i="2"/>
  <c r="BW105" i="2"/>
  <c r="BW104" i="2"/>
  <c r="BW103" i="2"/>
  <c r="BW102" i="2"/>
  <c r="BW101" i="2"/>
  <c r="BW100" i="2"/>
  <c r="BW99" i="2"/>
  <c r="BW98" i="2"/>
  <c r="BW97" i="2"/>
  <c r="BW96" i="2"/>
  <c r="BW95" i="2"/>
  <c r="BW94" i="2"/>
  <c r="BW93" i="2"/>
  <c r="BW92" i="2"/>
  <c r="BW91" i="2"/>
  <c r="BW90" i="2"/>
  <c r="BW89" i="2"/>
  <c r="BW88" i="2"/>
  <c r="BW87" i="2"/>
  <c r="BW86" i="2"/>
  <c r="BW85" i="2"/>
  <c r="BW84" i="2"/>
  <c r="BW83" i="2"/>
  <c r="BW82" i="2"/>
  <c r="BW81" i="2"/>
  <c r="BW80" i="2"/>
  <c r="BW79" i="2"/>
  <c r="BW78" i="2"/>
  <c r="BW77" i="2"/>
  <c r="BW76" i="2"/>
  <c r="BW75" i="2"/>
  <c r="BW74" i="2"/>
  <c r="BW73" i="2"/>
  <c r="BW72" i="2"/>
  <c r="BW71" i="2"/>
  <c r="BW70" i="2"/>
  <c r="BW69" i="2"/>
  <c r="BW68" i="2"/>
  <c r="BP219" i="2"/>
  <c r="BP218" i="2"/>
  <c r="BP217" i="2"/>
  <c r="BP216" i="2"/>
  <c r="BP215" i="2"/>
  <c r="BP214" i="2"/>
  <c r="BP213" i="2"/>
  <c r="BP212" i="2"/>
  <c r="BP211" i="2"/>
  <c r="BP210" i="2"/>
  <c r="BP209" i="2"/>
  <c r="BP208" i="2"/>
  <c r="BP207" i="2"/>
  <c r="BP206" i="2"/>
  <c r="BP205" i="2"/>
  <c r="BP204" i="2"/>
  <c r="BP203" i="2"/>
  <c r="BP202" i="2"/>
  <c r="BP201" i="2"/>
  <c r="BP200" i="2"/>
  <c r="BP199" i="2"/>
  <c r="BP198" i="2"/>
  <c r="BP197" i="2"/>
  <c r="BP196" i="2"/>
  <c r="BP195" i="2"/>
  <c r="BP194" i="2"/>
  <c r="BP193" i="2"/>
  <c r="BP192" i="2"/>
  <c r="BP191" i="2"/>
  <c r="BP190" i="2"/>
  <c r="BP189" i="2"/>
  <c r="BP188" i="2"/>
  <c r="BP187" i="2"/>
  <c r="BP186" i="2"/>
  <c r="BP185" i="2"/>
  <c r="BP184" i="2"/>
  <c r="BP183" i="2"/>
  <c r="BP182" i="2"/>
  <c r="BP181" i="2"/>
  <c r="BP180" i="2"/>
  <c r="BP179" i="2"/>
  <c r="BP178" i="2"/>
  <c r="BP177" i="2"/>
  <c r="BP176" i="2"/>
  <c r="BP175" i="2"/>
  <c r="BP174" i="2"/>
  <c r="BP173" i="2"/>
  <c r="BP172" i="2"/>
  <c r="BP171" i="2"/>
  <c r="BP170" i="2"/>
  <c r="BP169" i="2"/>
  <c r="BP168" i="2"/>
  <c r="BP167" i="2"/>
  <c r="BP166" i="2"/>
  <c r="BP165" i="2"/>
  <c r="BP164" i="2"/>
  <c r="BP163" i="2"/>
  <c r="BP162" i="2"/>
  <c r="BP161" i="2"/>
  <c r="BP160" i="2"/>
  <c r="BP159" i="2"/>
  <c r="BP158" i="2"/>
  <c r="BP157" i="2"/>
  <c r="BP156" i="2"/>
  <c r="BP155" i="2"/>
  <c r="BP154" i="2"/>
  <c r="BP153" i="2"/>
  <c r="BP152" i="2"/>
  <c r="BP151" i="2"/>
  <c r="BP150" i="2"/>
  <c r="BP148" i="2"/>
  <c r="BP147" i="2"/>
  <c r="BP146" i="2"/>
  <c r="BP145" i="2"/>
  <c r="BP144" i="2"/>
  <c r="BP143" i="2"/>
  <c r="BP142" i="2"/>
  <c r="BP141" i="2"/>
  <c r="BP140" i="2"/>
  <c r="BP139" i="2"/>
  <c r="BP138" i="2"/>
  <c r="BP137" i="2"/>
  <c r="BP136" i="2"/>
  <c r="BP135" i="2"/>
  <c r="BP133" i="2"/>
  <c r="BP132" i="2"/>
  <c r="BP131" i="2"/>
  <c r="BP130" i="2"/>
  <c r="BP129" i="2"/>
  <c r="BP128" i="2"/>
  <c r="BP127" i="2"/>
  <c r="BP126" i="2"/>
  <c r="BP125" i="2"/>
  <c r="BP124" i="2"/>
  <c r="BP123" i="2"/>
  <c r="BP122" i="2"/>
  <c r="BP121" i="2"/>
  <c r="BP120" i="2"/>
  <c r="BP119" i="2"/>
  <c r="BP118" i="2"/>
  <c r="BP117" i="2"/>
  <c r="BP116" i="2"/>
  <c r="BP115" i="2"/>
  <c r="BP114" i="2"/>
  <c r="BP113" i="2"/>
  <c r="BP112" i="2"/>
  <c r="BP111" i="2"/>
  <c r="BP110" i="2"/>
  <c r="BP109" i="2"/>
  <c r="BP108" i="2"/>
  <c r="BP107" i="2"/>
  <c r="BP106" i="2"/>
  <c r="BP105" i="2"/>
  <c r="BP104" i="2"/>
  <c r="BP103" i="2"/>
  <c r="BP102" i="2"/>
  <c r="BP101" i="2"/>
  <c r="BP100" i="2"/>
  <c r="BP99" i="2"/>
  <c r="BP98" i="2"/>
  <c r="BP97" i="2"/>
  <c r="BP96" i="2"/>
  <c r="BP95" i="2"/>
  <c r="BP94" i="2"/>
  <c r="BP93" i="2"/>
  <c r="BP92" i="2"/>
  <c r="BP91" i="2"/>
  <c r="BP90" i="2"/>
  <c r="BP89" i="2"/>
  <c r="BP88" i="2"/>
  <c r="BP87" i="2"/>
  <c r="BP86" i="2"/>
  <c r="BP85" i="2"/>
  <c r="BP84" i="2"/>
  <c r="BP83" i="2"/>
  <c r="BP82" i="2"/>
  <c r="BP81" i="2"/>
  <c r="BP80" i="2"/>
  <c r="BP79" i="2"/>
  <c r="BP78" i="2"/>
  <c r="BP77" i="2"/>
  <c r="AG187" i="2"/>
  <c r="AG186" i="2"/>
  <c r="AG185" i="2"/>
  <c r="AG184" i="2"/>
  <c r="AG183" i="2"/>
  <c r="AG182" i="2"/>
  <c r="AG181" i="2"/>
  <c r="AG180" i="2"/>
  <c r="AG179" i="2"/>
  <c r="AG178" i="2"/>
  <c r="AG177" i="2"/>
  <c r="AG176" i="2"/>
  <c r="AG175" i="2"/>
  <c r="AG174" i="2"/>
  <c r="AG173" i="2"/>
  <c r="AG172" i="2"/>
  <c r="AG171" i="2"/>
  <c r="AG170" i="2"/>
  <c r="AG169" i="2"/>
  <c r="AG168" i="2"/>
  <c r="AG167" i="2"/>
  <c r="AG166" i="2"/>
  <c r="AG165" i="2"/>
  <c r="AG164" i="2"/>
  <c r="AG163" i="2"/>
  <c r="AG162" i="2"/>
  <c r="AG161" i="2"/>
  <c r="AG160" i="2"/>
  <c r="AG159" i="2"/>
  <c r="AG158" i="2"/>
  <c r="AG157" i="2"/>
  <c r="AG156" i="2"/>
  <c r="AG155" i="2"/>
  <c r="AG154" i="2"/>
  <c r="AG153" i="2"/>
  <c r="AG152" i="2"/>
  <c r="AG151" i="2"/>
  <c r="AG150" i="2"/>
  <c r="AG148" i="2"/>
  <c r="AG147" i="2"/>
  <c r="AG146" i="2"/>
  <c r="AG145" i="2"/>
  <c r="AG144" i="2"/>
  <c r="AG143" i="2"/>
  <c r="AG142" i="2"/>
  <c r="AG141" i="2"/>
  <c r="AG140" i="2"/>
  <c r="AG139" i="2"/>
  <c r="AG138" i="2"/>
  <c r="AG137" i="2"/>
  <c r="AG136" i="2"/>
  <c r="AG135" i="2"/>
  <c r="AG134" i="2"/>
  <c r="AG133" i="2"/>
  <c r="AG132" i="2"/>
  <c r="AG131" i="2"/>
  <c r="AG130" i="2"/>
  <c r="AG129" i="2"/>
  <c r="AG128" i="2"/>
  <c r="AG127" i="2"/>
  <c r="AG126" i="2"/>
  <c r="AG125" i="2"/>
  <c r="AG124" i="2"/>
  <c r="AG123" i="2"/>
  <c r="AG122" i="2"/>
  <c r="AG121" i="2"/>
  <c r="AG120" i="2"/>
  <c r="AG119" i="2"/>
  <c r="AG118" i="2"/>
  <c r="AG117" i="2"/>
  <c r="AG116" i="2"/>
  <c r="AG115" i="2"/>
  <c r="AG114" i="2"/>
  <c r="AG113" i="2"/>
  <c r="AG112" i="2"/>
  <c r="AG111" i="2"/>
  <c r="AG110" i="2"/>
  <c r="AG109" i="2"/>
  <c r="AG108" i="2"/>
  <c r="AG107" i="2"/>
  <c r="AG106" i="2"/>
  <c r="AG105" i="2"/>
  <c r="AG104" i="2"/>
  <c r="AG103" i="2"/>
  <c r="AG102" i="2"/>
  <c r="AG101" i="2"/>
  <c r="AG100" i="2"/>
  <c r="AG99" i="2"/>
  <c r="AG98" i="2"/>
  <c r="AG97" i="2"/>
  <c r="AG96" i="2"/>
  <c r="AG95" i="2"/>
  <c r="AG94" i="2"/>
  <c r="AG93" i="2"/>
  <c r="AG92" i="2"/>
  <c r="AG91" i="2"/>
  <c r="AG90" i="2"/>
  <c r="AG89" i="2"/>
  <c r="AG88" i="2"/>
  <c r="AG87" i="2"/>
  <c r="AG86" i="2"/>
  <c r="AG85" i="2"/>
  <c r="AG84" i="2"/>
  <c r="AG83" i="2"/>
  <c r="AG82" i="2"/>
  <c r="AG81" i="2"/>
  <c r="AG79" i="2"/>
  <c r="AG78" i="2"/>
  <c r="AG77" i="2"/>
  <c r="AG76" i="2"/>
  <c r="AG75" i="2"/>
  <c r="AG74" i="2"/>
  <c r="AG73" i="2"/>
  <c r="AG72" i="2"/>
  <c r="AG71" i="2"/>
  <c r="AG70" i="2"/>
  <c r="AG69" i="2"/>
  <c r="AG68" i="2"/>
  <c r="AG67" i="2"/>
  <c r="AG66" i="2"/>
  <c r="AG65" i="2"/>
  <c r="AG64" i="2"/>
  <c r="AG63" i="2"/>
  <c r="AG62" i="2"/>
  <c r="AG61" i="2"/>
  <c r="AG60" i="2"/>
  <c r="AG59" i="2"/>
  <c r="AG58" i="2"/>
  <c r="AG57" i="2"/>
  <c r="AG56" i="2"/>
  <c r="AG55" i="2"/>
  <c r="AG54" i="2"/>
  <c r="AG53" i="2"/>
  <c r="AG52" i="2"/>
  <c r="AG51" i="2"/>
  <c r="AG50" i="2"/>
  <c r="AG49" i="2"/>
  <c r="AG48" i="2"/>
  <c r="AG47" i="2"/>
  <c r="AG46" i="2"/>
  <c r="AG45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Z99" i="2"/>
  <c r="Z100" i="2"/>
  <c r="Z101" i="2"/>
  <c r="Z102" i="2"/>
  <c r="Z103" i="2"/>
  <c r="Z104" i="2"/>
  <c r="Z105" i="2"/>
  <c r="Z106" i="2"/>
  <c r="Z107" i="2"/>
  <c r="Z108" i="2"/>
  <c r="Z109" i="2"/>
  <c r="Z11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50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G73" i="6"/>
  <c r="G74" i="6"/>
  <c r="G75" i="6"/>
  <c r="G76" i="6"/>
  <c r="G77" i="6"/>
  <c r="G72" i="6"/>
  <c r="G71" i="6"/>
  <c r="G70" i="6"/>
  <c r="G69" i="6"/>
  <c r="G68" i="6"/>
  <c r="G67" i="6"/>
  <c r="G59" i="6"/>
  <c r="G60" i="6"/>
  <c r="G61" i="6"/>
  <c r="G62" i="6"/>
  <c r="G63" i="6"/>
  <c r="G64" i="6"/>
  <c r="G65" i="6"/>
  <c r="G66" i="6"/>
  <c r="G58" i="6"/>
  <c r="G56" i="6"/>
  <c r="G55" i="6"/>
  <c r="G54" i="6"/>
  <c r="G53" i="6"/>
  <c r="G52" i="6"/>
  <c r="G51" i="6"/>
  <c r="G50" i="6"/>
  <c r="G49" i="6"/>
  <c r="G48" i="6"/>
  <c r="G47" i="6"/>
  <c r="G37" i="6"/>
  <c r="G38" i="6"/>
  <c r="G39" i="6"/>
  <c r="G40" i="6"/>
  <c r="G41" i="6"/>
  <c r="G42" i="6"/>
  <c r="G43" i="6"/>
  <c r="G44" i="6"/>
  <c r="G45" i="6"/>
  <c r="G46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11" i="6"/>
  <c r="G12" i="6"/>
  <c r="G13" i="6"/>
  <c r="G14" i="6"/>
  <c r="G15" i="6"/>
  <c r="G16" i="6"/>
  <c r="G17" i="6"/>
  <c r="G18" i="6"/>
  <c r="G19" i="6"/>
  <c r="G20" i="6"/>
  <c r="G21" i="6"/>
  <c r="G10" i="6"/>
  <c r="D136" i="6"/>
  <c r="D135" i="6"/>
  <c r="D134" i="6"/>
  <c r="D133" i="6"/>
  <c r="D132" i="6"/>
  <c r="D131" i="6"/>
  <c r="D130" i="6"/>
  <c r="D129" i="6"/>
  <c r="D128" i="6"/>
  <c r="D126" i="6"/>
  <c r="D123" i="6"/>
  <c r="D122" i="6"/>
  <c r="D121" i="6"/>
  <c r="D120" i="6"/>
  <c r="D119" i="6"/>
  <c r="D118" i="6"/>
  <c r="D117" i="6"/>
  <c r="D116" i="6"/>
  <c r="D115" i="6"/>
  <c r="D113" i="6"/>
  <c r="D112" i="6"/>
  <c r="D111" i="6"/>
  <c r="D110" i="6"/>
  <c r="D109" i="6"/>
  <c r="D108" i="6"/>
  <c r="D107" i="6"/>
  <c r="D106" i="6"/>
  <c r="D105" i="6"/>
  <c r="D103" i="6"/>
  <c r="D102" i="6"/>
  <c r="D101" i="6"/>
  <c r="D100" i="6"/>
  <c r="D99" i="6"/>
  <c r="D98" i="6"/>
  <c r="D95" i="6"/>
  <c r="D93" i="6"/>
  <c r="D92" i="6"/>
  <c r="D91" i="6"/>
  <c r="D89" i="6"/>
  <c r="D88" i="6"/>
  <c r="D87" i="6"/>
  <c r="D86" i="6"/>
  <c r="D85" i="6"/>
  <c r="D84" i="6"/>
  <c r="D83" i="6"/>
  <c r="D82" i="6"/>
  <c r="D81" i="6"/>
  <c r="D80" i="6"/>
  <c r="D79" i="6"/>
  <c r="D77" i="6"/>
  <c r="D78" i="6"/>
  <c r="D76" i="6"/>
  <c r="D73" i="6"/>
  <c r="D72" i="6"/>
  <c r="D71" i="6"/>
  <c r="D70" i="6"/>
  <c r="D69" i="6"/>
  <c r="D68" i="6"/>
  <c r="D66" i="6"/>
  <c r="D67" i="6"/>
  <c r="D65" i="6"/>
  <c r="D64" i="6"/>
  <c r="D62" i="6"/>
  <c r="D63" i="6"/>
  <c r="D60" i="6"/>
  <c r="D61" i="6"/>
  <c r="D59" i="6"/>
  <c r="D58" i="6"/>
  <c r="D57" i="6"/>
  <c r="D56" i="6"/>
  <c r="D55" i="6"/>
  <c r="D52" i="6"/>
  <c r="D53" i="6"/>
  <c r="D54" i="6"/>
  <c r="D51" i="6"/>
  <c r="D50" i="6"/>
  <c r="D49" i="6"/>
  <c r="D48" i="6"/>
  <c r="D47" i="6"/>
  <c r="D46" i="6"/>
  <c r="D45" i="6"/>
  <c r="D44" i="6"/>
  <c r="D43" i="6"/>
  <c r="D42" i="6"/>
  <c r="D41" i="6"/>
  <c r="D40" i="6"/>
  <c r="D30" i="6"/>
  <c r="D31" i="6"/>
  <c r="D32" i="6"/>
  <c r="D33" i="6"/>
  <c r="D34" i="6"/>
  <c r="D35" i="6"/>
  <c r="D36" i="6"/>
  <c r="D37" i="6"/>
  <c r="D38" i="6"/>
  <c r="D39" i="6"/>
  <c r="D29" i="6"/>
  <c r="D22" i="6"/>
  <c r="D14" i="6"/>
  <c r="D15" i="6"/>
  <c r="D16" i="6"/>
  <c r="D17" i="6"/>
  <c r="D18" i="6"/>
  <c r="D19" i="6"/>
  <c r="D20" i="6"/>
  <c r="D21" i="6"/>
  <c r="D13" i="6"/>
  <c r="B70" i="4"/>
  <c r="B74" i="4" s="1"/>
  <c r="B78" i="4" s="1"/>
  <c r="NE128" i="2"/>
  <c r="GS111" i="2"/>
  <c r="GS112" i="2"/>
  <c r="GS113" i="2"/>
  <c r="GS114" i="2"/>
  <c r="GS115" i="2"/>
  <c r="GS116" i="2"/>
  <c r="GS117" i="2"/>
  <c r="GS118" i="2"/>
  <c r="GS119" i="2"/>
  <c r="GS120" i="2"/>
  <c r="GS121" i="2"/>
  <c r="GS122" i="2"/>
  <c r="GS123" i="2"/>
  <c r="GS124" i="2"/>
  <c r="GS125" i="2"/>
  <c r="GS126" i="2"/>
  <c r="GS127" i="2"/>
  <c r="IW133" i="2"/>
  <c r="IW134" i="2"/>
  <c r="IW136" i="2"/>
  <c r="EH128" i="2"/>
  <c r="EH129" i="2"/>
  <c r="EH130" i="2"/>
  <c r="EH131" i="2"/>
  <c r="EH132" i="2"/>
  <c r="EH133" i="2"/>
  <c r="EH134" i="2"/>
  <c r="AU130" i="2"/>
  <c r="AU131" i="2"/>
  <c r="AU132" i="2"/>
  <c r="AU133" i="2"/>
  <c r="AU134" i="2"/>
  <c r="AN134" i="2"/>
  <c r="BI134" i="2"/>
  <c r="DT134" i="2"/>
  <c r="EA134" i="2"/>
  <c r="EO134" i="2"/>
  <c r="PI134" i="2"/>
  <c r="GL134" i="2"/>
  <c r="LO134" i="2"/>
  <c r="NZ134" i="2"/>
  <c r="NS134" i="2"/>
  <c r="CD134" i="2"/>
  <c r="BB134" i="2"/>
  <c r="BI133" i="2"/>
  <c r="GL133" i="2"/>
  <c r="LO133" i="2"/>
  <c r="NS133" i="2"/>
  <c r="CD133" i="2"/>
  <c r="NZ133" i="2"/>
  <c r="PI133" i="2"/>
  <c r="DT133" i="2"/>
  <c r="EA133" i="2"/>
  <c r="BB133" i="2"/>
  <c r="TQ134" i="2"/>
  <c r="TQ133" i="2"/>
  <c r="TQ132" i="2"/>
  <c r="TQ131" i="2"/>
  <c r="TQ130" i="2"/>
  <c r="TQ129" i="2"/>
  <c r="TQ128" i="2"/>
  <c r="TQ127" i="2"/>
  <c r="TQ126" i="2"/>
  <c r="TQ125" i="2"/>
  <c r="TQ124" i="2"/>
  <c r="TQ123" i="2"/>
  <c r="TQ122" i="2"/>
  <c r="TQ121" i="2"/>
  <c r="TQ120" i="2"/>
  <c r="TQ119" i="2"/>
  <c r="TQ118" i="2"/>
  <c r="TQ117" i="2"/>
  <c r="TQ116" i="2"/>
  <c r="TQ115" i="2"/>
  <c r="TQ114" i="2"/>
  <c r="TQ113" i="2"/>
  <c r="TQ112" i="2"/>
  <c r="TQ111" i="2"/>
  <c r="TQ110" i="2"/>
  <c r="TQ109" i="2"/>
  <c r="TQ108" i="2"/>
  <c r="TQ107" i="2"/>
  <c r="TQ106" i="2"/>
  <c r="TQ105" i="2"/>
  <c r="TQ104" i="2"/>
  <c r="TQ103" i="2"/>
  <c r="TQ102" i="2"/>
  <c r="TQ101" i="2"/>
  <c r="TQ100" i="2"/>
  <c r="TQ99" i="2"/>
  <c r="TQ98" i="2"/>
  <c r="TQ97" i="2"/>
  <c r="TQ96" i="2"/>
  <c r="TQ95" i="2"/>
  <c r="TQ94" i="2"/>
  <c r="TQ93" i="2"/>
  <c r="TQ92" i="2"/>
  <c r="TQ91" i="2"/>
  <c r="TQ90" i="2"/>
  <c r="TQ89" i="2"/>
  <c r="TQ88" i="2"/>
  <c r="TQ87" i="2"/>
  <c r="TQ86" i="2"/>
  <c r="TQ85" i="2"/>
  <c r="TQ84" i="2"/>
  <c r="TQ83" i="2"/>
  <c r="TQ82" i="2"/>
  <c r="TQ81" i="2"/>
  <c r="TQ80" i="2"/>
  <c r="TQ79" i="2"/>
  <c r="TQ78" i="2"/>
  <c r="TQ77" i="2"/>
  <c r="TQ76" i="2"/>
  <c r="TQ75" i="2"/>
  <c r="TQ74" i="2"/>
  <c r="TQ73" i="2"/>
  <c r="TQ72" i="2"/>
  <c r="TQ71" i="2"/>
  <c r="TQ70" i="2"/>
  <c r="TQ69" i="2"/>
  <c r="TQ68" i="2"/>
  <c r="TQ67" i="2"/>
  <c r="TQ66" i="2"/>
  <c r="TQ65" i="2"/>
  <c r="TQ64" i="2"/>
  <c r="TQ63" i="2"/>
  <c r="TQ62" i="2"/>
  <c r="TQ61" i="2"/>
  <c r="TQ60" i="2"/>
  <c r="TQ59" i="2"/>
  <c r="TQ58" i="2"/>
  <c r="TQ57" i="2"/>
  <c r="TQ56" i="2"/>
  <c r="TQ55" i="2"/>
  <c r="TQ54" i="2"/>
  <c r="TQ53" i="2"/>
  <c r="TQ52" i="2"/>
  <c r="TQ51" i="2"/>
  <c r="TQ50" i="2"/>
  <c r="TQ49" i="2"/>
  <c r="TQ48" i="2"/>
  <c r="TQ47" i="2"/>
  <c r="TQ46" i="2"/>
  <c r="TQ45" i="2"/>
  <c r="TQ44" i="2"/>
  <c r="TQ43" i="2"/>
  <c r="TQ42" i="2"/>
  <c r="TQ41" i="2"/>
  <c r="TQ40" i="2"/>
  <c r="TQ39" i="2"/>
  <c r="TQ38" i="2"/>
  <c r="TQ37" i="2"/>
  <c r="TQ36" i="2"/>
  <c r="TQ35" i="2"/>
  <c r="TQ34" i="2"/>
  <c r="TQ33" i="2"/>
  <c r="TQ32" i="2"/>
  <c r="TQ31" i="2"/>
  <c r="TQ30" i="2"/>
  <c r="TQ29" i="2"/>
  <c r="TQ28" i="2"/>
  <c r="TQ27" i="2"/>
  <c r="TQ26" i="2"/>
  <c r="EA132" i="2"/>
  <c r="DT132" i="2"/>
  <c r="PI132" i="2"/>
  <c r="NS132" i="2"/>
  <c r="CD132" i="2"/>
  <c r="NZ132" i="2"/>
  <c r="IB129" i="2"/>
  <c r="IB130" i="2"/>
  <c r="IB131" i="2"/>
  <c r="IB132" i="2"/>
  <c r="GL132" i="2"/>
  <c r="BI132" i="2"/>
  <c r="DT131" i="2"/>
  <c r="CD131" i="2"/>
  <c r="NS131" i="2"/>
  <c r="NS130" i="2"/>
  <c r="CD130" i="2"/>
  <c r="FQ112" i="2"/>
  <c r="FQ113" i="2"/>
  <c r="FQ114" i="2"/>
  <c r="FQ115" i="2"/>
  <c r="FQ116" i="2"/>
  <c r="FQ117" i="2"/>
  <c r="FQ118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CD129" i="2"/>
  <c r="NS129" i="2"/>
  <c r="SO108" i="2"/>
  <c r="SO109" i="2"/>
  <c r="SO110" i="2"/>
  <c r="SO111" i="2"/>
  <c r="SO112" i="2"/>
  <c r="SO113" i="2"/>
  <c r="SO114" i="2"/>
  <c r="SO115" i="2"/>
  <c r="SO116" i="2"/>
  <c r="SO117" i="2"/>
  <c r="SO118" i="2"/>
  <c r="SO119" i="2"/>
  <c r="SO120" i="2"/>
  <c r="SO121" i="2"/>
  <c r="SO122" i="2"/>
  <c r="SO123" i="2"/>
  <c r="SO124" i="2"/>
  <c r="SO125" i="2"/>
  <c r="SO126" i="2"/>
  <c r="SO127" i="2"/>
  <c r="SO128" i="2"/>
  <c r="SO129" i="2"/>
  <c r="SO130" i="2"/>
  <c r="SO131" i="2"/>
  <c r="SO132" i="2"/>
  <c r="SO133" i="2"/>
  <c r="E100" i="2"/>
  <c r="NE121" i="2"/>
  <c r="NE107" i="2"/>
  <c r="GE116" i="2"/>
  <c r="GG115" i="2"/>
  <c r="QK69" i="2"/>
  <c r="QK70" i="2"/>
  <c r="QK71" i="2"/>
  <c r="QK72" i="2"/>
  <c r="QK73" i="2"/>
  <c r="QK74" i="2"/>
  <c r="QK75" i="2"/>
  <c r="QK76" i="2"/>
  <c r="QK77" i="2"/>
  <c r="QK78" i="2"/>
  <c r="QK79" i="2"/>
  <c r="QK80" i="2"/>
  <c r="QK81" i="2"/>
  <c r="QK82" i="2"/>
  <c r="QK83" i="2"/>
  <c r="QK84" i="2"/>
  <c r="QK85" i="2"/>
  <c r="QK86" i="2"/>
  <c r="QK87" i="2"/>
  <c r="QK88" i="2"/>
  <c r="QK89" i="2"/>
  <c r="QK90" i="2"/>
  <c r="QK91" i="2"/>
  <c r="QK92" i="2"/>
  <c r="QK93" i="2"/>
  <c r="QK94" i="2"/>
  <c r="QK95" i="2"/>
  <c r="QK96" i="2"/>
  <c r="QK97" i="2"/>
  <c r="QK98" i="2"/>
  <c r="QK99" i="2"/>
  <c r="QK100" i="2"/>
  <c r="QK101" i="2"/>
  <c r="QK102" i="2"/>
  <c r="QK103" i="2"/>
  <c r="QK104" i="2"/>
  <c r="QK105" i="2"/>
  <c r="QK106" i="2"/>
  <c r="QK107" i="2"/>
  <c r="QK108" i="2"/>
  <c r="QK109" i="2"/>
  <c r="QK110" i="2"/>
  <c r="QK111" i="2"/>
  <c r="QK112" i="2"/>
  <c r="QK113" i="2"/>
  <c r="QK114" i="2"/>
  <c r="QK115" i="2"/>
  <c r="QK116" i="2"/>
  <c r="QK117" i="2"/>
  <c r="QK118" i="2"/>
  <c r="QK119" i="2"/>
  <c r="QK120" i="2"/>
  <c r="QK121" i="2"/>
  <c r="QK122" i="2"/>
  <c r="QK123" i="2"/>
  <c r="QK124" i="2"/>
  <c r="QK125" i="2"/>
  <c r="QK126" i="2"/>
  <c r="QK127" i="2"/>
  <c r="QK128" i="2"/>
  <c r="QK129" i="2"/>
  <c r="QK130" i="2"/>
  <c r="QK131" i="2"/>
  <c r="QK132" i="2"/>
  <c r="QK133" i="2"/>
  <c r="QK134" i="2"/>
  <c r="QK135" i="2"/>
  <c r="QK136" i="2"/>
  <c r="QK137" i="2"/>
  <c r="QK138" i="2"/>
  <c r="QK139" i="2"/>
  <c r="QK140" i="2"/>
  <c r="QK141" i="2"/>
  <c r="QK142" i="2"/>
  <c r="QK143" i="2"/>
  <c r="QK144" i="2"/>
  <c r="QK145" i="2"/>
  <c r="QK146" i="2"/>
  <c r="QK147" i="2"/>
  <c r="QK148" i="2"/>
  <c r="NN116" i="2"/>
  <c r="AN127" i="2"/>
  <c r="AN128" i="2"/>
  <c r="AN129" i="2"/>
  <c r="AN130" i="2"/>
  <c r="AN131" i="2"/>
  <c r="AN132" i="2"/>
  <c r="AN133" i="2"/>
  <c r="BI126" i="2"/>
  <c r="BI127" i="2"/>
  <c r="BI128" i="2"/>
  <c r="BI129" i="2"/>
  <c r="BI130" i="2"/>
  <c r="BI131" i="2"/>
  <c r="BB12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0" i="2"/>
  <c r="EV91" i="2"/>
  <c r="EV92" i="2"/>
  <c r="EV93" i="2"/>
  <c r="EV94" i="2"/>
  <c r="EV95" i="2"/>
  <c r="EV96" i="2"/>
  <c r="EV97" i="2"/>
  <c r="EV98" i="2"/>
  <c r="EV99" i="2"/>
  <c r="EV100" i="2"/>
  <c r="EV101" i="2"/>
  <c r="EV102" i="2"/>
  <c r="EV103" i="2"/>
  <c r="EV104" i="2"/>
  <c r="EV105" i="2"/>
  <c r="EV106" i="2"/>
  <c r="EV107" i="2"/>
  <c r="EV108" i="2"/>
  <c r="EV109" i="2"/>
  <c r="EV110" i="2"/>
  <c r="EV111" i="2"/>
  <c r="EV112" i="2"/>
  <c r="EV113" i="2"/>
  <c r="EV114" i="2"/>
  <c r="EV115" i="2"/>
  <c r="EV116" i="2"/>
  <c r="EV117" i="2"/>
  <c r="EV118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5" i="2"/>
  <c r="EV136" i="2"/>
  <c r="EV137" i="2"/>
  <c r="EV138" i="2"/>
  <c r="EV139" i="2"/>
  <c r="EV140" i="2"/>
  <c r="EV141" i="2"/>
  <c r="EV142" i="2"/>
  <c r="EV143" i="2"/>
  <c r="EV144" i="2"/>
  <c r="EV145" i="2"/>
  <c r="EV146" i="2"/>
  <c r="EV147" i="2"/>
  <c r="EV148" i="2"/>
  <c r="EV150" i="2"/>
  <c r="DT124" i="2"/>
  <c r="MC115" i="2"/>
  <c r="MC116" i="2"/>
  <c r="MC117" i="2"/>
  <c r="MC118" i="2"/>
  <c r="MC119" i="2"/>
  <c r="MC120" i="2"/>
  <c r="MC121" i="2"/>
  <c r="MC122" i="2"/>
  <c r="MC123" i="2"/>
  <c r="MC124" i="2"/>
  <c r="MC125" i="2"/>
  <c r="MC126" i="2"/>
  <c r="MC127" i="2"/>
  <c r="MC128" i="2"/>
  <c r="MC129" i="2"/>
  <c r="MC130" i="2"/>
  <c r="MC131" i="2"/>
  <c r="MC132" i="2"/>
  <c r="MC133" i="2"/>
  <c r="MC134" i="2"/>
  <c r="MC13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6" i="2"/>
  <c r="L116" i="2"/>
  <c r="SA114" i="2"/>
  <c r="SA115" i="2"/>
  <c r="SA116" i="2"/>
  <c r="SA117" i="2"/>
  <c r="SA118" i="2"/>
  <c r="SA119" i="2"/>
  <c r="SA120" i="2"/>
  <c r="SA121" i="2"/>
  <c r="SA122" i="2"/>
  <c r="SA123" i="2"/>
  <c r="SA124" i="2"/>
  <c r="SA125" i="2"/>
  <c r="SA126" i="2"/>
  <c r="SA127" i="2"/>
  <c r="SA128" i="2"/>
  <c r="SA129" i="2"/>
  <c r="SA130" i="2"/>
  <c r="SA131" i="2"/>
  <c r="SA132" i="2"/>
  <c r="SA133" i="2"/>
  <c r="SA134" i="2"/>
  <c r="SA135" i="2"/>
  <c r="SA136" i="2"/>
  <c r="NL116" i="2"/>
  <c r="NL117" i="2"/>
  <c r="NL118" i="2"/>
  <c r="NL119" i="2"/>
  <c r="NL120" i="2"/>
  <c r="NL121" i="2"/>
  <c r="NL122" i="2"/>
  <c r="NL123" i="2"/>
  <c r="NL124" i="2"/>
  <c r="NL125" i="2"/>
  <c r="NL126" i="2"/>
  <c r="NL127" i="2"/>
  <c r="NL128" i="2"/>
  <c r="NL129" i="2"/>
  <c r="NL130" i="2"/>
  <c r="NL131" i="2"/>
  <c r="NL132" i="2"/>
  <c r="NL133" i="2"/>
  <c r="NL134" i="2"/>
  <c r="NL135" i="2"/>
  <c r="AN114" i="2"/>
  <c r="AN115" i="2"/>
  <c r="AN116" i="2"/>
  <c r="AN117" i="2"/>
  <c r="AN118" i="2"/>
  <c r="AN119" i="2"/>
  <c r="AN120" i="2"/>
  <c r="AN121" i="2"/>
  <c r="AN122" i="2"/>
  <c r="AN123" i="2"/>
  <c r="AN124" i="2"/>
  <c r="AN125" i="2"/>
  <c r="AN126" i="2"/>
  <c r="IW111" i="2"/>
  <c r="IW112" i="2"/>
  <c r="IW113" i="2"/>
  <c r="IW114" i="2"/>
  <c r="IW115" i="2"/>
  <c r="IW116" i="2"/>
  <c r="IW117" i="2"/>
  <c r="IW118" i="2"/>
  <c r="IW119" i="2"/>
  <c r="IW120" i="2"/>
  <c r="IW121" i="2"/>
  <c r="IW122" i="2"/>
  <c r="IW123" i="2"/>
  <c r="IW124" i="2"/>
  <c r="IW125" i="2"/>
  <c r="IW126" i="2"/>
  <c r="IW127" i="2"/>
  <c r="IW128" i="2"/>
  <c r="IW129" i="2"/>
  <c r="IW130" i="2"/>
  <c r="IW131" i="2"/>
  <c r="IW132" i="2"/>
  <c r="LO114" i="2"/>
  <c r="LO115" i="2"/>
  <c r="LO116" i="2"/>
  <c r="LO117" i="2"/>
  <c r="LO118" i="2"/>
  <c r="LO119" i="2"/>
  <c r="LO120" i="2"/>
  <c r="LO121" i="2"/>
  <c r="LO122" i="2"/>
  <c r="LO123" i="2"/>
  <c r="LO124" i="2"/>
  <c r="LO125" i="2"/>
  <c r="LO126" i="2"/>
  <c r="LO127" i="2"/>
  <c r="LO128" i="2"/>
  <c r="LO129" i="2"/>
  <c r="LO130" i="2"/>
  <c r="LO131" i="2"/>
  <c r="LO132" i="2"/>
  <c r="QR118" i="2"/>
  <c r="QR119" i="2"/>
  <c r="QR120" i="2"/>
  <c r="QR121" i="2"/>
  <c r="QR122" i="2"/>
  <c r="QR123" i="2"/>
  <c r="QR124" i="2"/>
  <c r="QR125" i="2"/>
  <c r="QR126" i="2"/>
  <c r="QR127" i="2"/>
  <c r="QR128" i="2"/>
  <c r="QR129" i="2"/>
  <c r="QR130" i="2"/>
  <c r="QR131" i="2"/>
  <c r="QR132" i="2"/>
  <c r="QR133" i="2"/>
  <c r="BI113" i="2"/>
  <c r="BI114" i="2"/>
  <c r="BI115" i="2"/>
  <c r="BI116" i="2"/>
  <c r="BI117" i="2"/>
  <c r="BI118" i="2"/>
  <c r="BI119" i="2"/>
  <c r="BI120" i="2"/>
  <c r="BI121" i="2"/>
  <c r="BI122" i="2"/>
  <c r="BI123" i="2"/>
  <c r="BI124" i="2"/>
  <c r="BI125" i="2"/>
  <c r="BB114" i="2"/>
  <c r="BB115" i="2"/>
  <c r="BB116" i="2"/>
  <c r="BB117" i="2"/>
  <c r="BB118" i="2"/>
  <c r="BB119" i="2"/>
  <c r="BB120" i="2"/>
  <c r="BB121" i="2"/>
  <c r="BB122" i="2"/>
  <c r="BB123" i="2"/>
  <c r="BB124" i="2"/>
  <c r="BB125" i="2"/>
  <c r="BB127" i="2"/>
  <c r="BB128" i="2"/>
  <c r="BB129" i="2"/>
  <c r="BB130" i="2"/>
  <c r="BB131" i="2"/>
  <c r="BB132" i="2"/>
  <c r="AU112" i="2"/>
  <c r="AU113" i="2"/>
  <c r="AU114" i="2"/>
  <c r="AU115" i="2"/>
  <c r="AU116" i="2"/>
  <c r="AU117" i="2"/>
  <c r="AU118" i="2"/>
  <c r="AU119" i="2"/>
  <c r="AU120" i="2"/>
  <c r="AU121" i="2"/>
  <c r="AU122" i="2"/>
  <c r="AU123" i="2"/>
  <c r="AU124" i="2"/>
  <c r="AU125" i="2"/>
  <c r="AU126" i="2"/>
  <c r="AU127" i="2"/>
  <c r="AU128" i="2"/>
  <c r="AU129" i="2"/>
  <c r="NE115" i="2"/>
  <c r="NE116" i="2"/>
  <c r="NE117" i="2"/>
  <c r="NE118" i="2"/>
  <c r="NE119" i="2"/>
  <c r="NE120" i="2"/>
  <c r="NE122" i="2"/>
  <c r="NE123" i="2"/>
  <c r="NE124" i="2"/>
  <c r="NE125" i="2"/>
  <c r="NE126" i="2"/>
  <c r="NE127" i="2"/>
  <c r="NE129" i="2"/>
  <c r="NE130" i="2"/>
  <c r="NE131" i="2"/>
  <c r="NE132" i="2"/>
  <c r="NE133" i="2"/>
  <c r="NE134" i="2"/>
  <c r="NE136" i="2"/>
  <c r="NE137" i="2"/>
  <c r="EO114" i="2"/>
  <c r="EO115" i="2"/>
  <c r="EO116" i="2"/>
  <c r="EO117" i="2"/>
  <c r="EO118" i="2"/>
  <c r="EO119" i="2"/>
  <c r="EO120" i="2"/>
  <c r="EO121" i="2"/>
  <c r="EO122" i="2"/>
  <c r="EO123" i="2"/>
  <c r="EO124" i="2"/>
  <c r="EO125" i="2"/>
  <c r="EO126" i="2"/>
  <c r="EO127" i="2"/>
  <c r="EO128" i="2"/>
  <c r="EO129" i="2"/>
  <c r="EO130" i="2"/>
  <c r="EO131" i="2"/>
  <c r="EO132" i="2"/>
  <c r="EO133" i="2"/>
  <c r="EA113" i="2"/>
  <c r="EA114" i="2"/>
  <c r="EA115" i="2"/>
  <c r="EA116" i="2"/>
  <c r="EA117" i="2"/>
  <c r="EA118" i="2"/>
  <c r="EA119" i="2"/>
  <c r="EA120" i="2"/>
  <c r="EA121" i="2"/>
  <c r="EA122" i="2"/>
  <c r="EA123" i="2"/>
  <c r="EA124" i="2"/>
  <c r="EA125" i="2"/>
  <c r="EA126" i="2"/>
  <c r="EA127" i="2"/>
  <c r="EA128" i="2"/>
  <c r="EA129" i="2"/>
  <c r="EA130" i="2"/>
  <c r="EA131" i="2"/>
  <c r="DT112" i="2"/>
  <c r="DT113" i="2"/>
  <c r="DT114" i="2"/>
  <c r="DT115" i="2"/>
  <c r="DT116" i="2"/>
  <c r="DT117" i="2"/>
  <c r="DT118" i="2"/>
  <c r="DT119" i="2"/>
  <c r="DT120" i="2"/>
  <c r="DT121" i="2"/>
  <c r="DT122" i="2"/>
  <c r="DT123" i="2"/>
  <c r="DT125" i="2"/>
  <c r="DT126" i="2"/>
  <c r="DT127" i="2"/>
  <c r="DT128" i="2"/>
  <c r="DT129" i="2"/>
  <c r="DT130" i="2"/>
  <c r="EH113" i="2"/>
  <c r="EH114" i="2"/>
  <c r="EH115" i="2"/>
  <c r="EH116" i="2"/>
  <c r="EH117" i="2"/>
  <c r="EH118" i="2"/>
  <c r="EH119" i="2"/>
  <c r="EH120" i="2"/>
  <c r="EH121" i="2"/>
  <c r="EH122" i="2"/>
  <c r="EH123" i="2"/>
  <c r="EH124" i="2"/>
  <c r="EH125" i="2"/>
  <c r="EH126" i="2"/>
  <c r="EH127" i="2"/>
  <c r="GE110" i="2"/>
  <c r="GE111" i="2"/>
  <c r="GE112" i="2"/>
  <c r="GE113" i="2"/>
  <c r="GE114" i="2"/>
  <c r="GE115" i="2"/>
  <c r="GE117" i="2"/>
  <c r="GE118" i="2"/>
  <c r="GE119" i="2"/>
  <c r="GE120" i="2"/>
  <c r="GE121" i="2"/>
  <c r="GE123" i="2"/>
  <c r="GE124" i="2"/>
  <c r="GE125" i="2"/>
  <c r="GE126" i="2"/>
  <c r="GE127" i="2"/>
  <c r="GE128" i="2"/>
  <c r="GE129" i="2"/>
  <c r="GE130" i="2"/>
  <c r="GE131" i="2"/>
  <c r="GE132" i="2"/>
  <c r="PI115" i="2"/>
  <c r="PI116" i="2"/>
  <c r="PI117" i="2"/>
  <c r="PI118" i="2"/>
  <c r="PI119" i="2"/>
  <c r="PI120" i="2"/>
  <c r="PI121" i="2"/>
  <c r="PI122" i="2"/>
  <c r="PI123" i="2"/>
  <c r="PI124" i="2"/>
  <c r="PI125" i="2"/>
  <c r="PI126" i="2"/>
  <c r="PI127" i="2"/>
  <c r="PI128" i="2"/>
  <c r="PI129" i="2"/>
  <c r="PI130" i="2"/>
  <c r="PI131" i="2"/>
  <c r="CD114" i="2"/>
  <c r="CD115" i="2"/>
  <c r="CD116" i="2"/>
  <c r="CD117" i="2"/>
  <c r="CD118" i="2"/>
  <c r="CD119" i="2"/>
  <c r="CD120" i="2"/>
  <c r="CD121" i="2"/>
  <c r="CD122" i="2"/>
  <c r="CD123" i="2"/>
  <c r="CD124" i="2"/>
  <c r="CD125" i="2"/>
  <c r="CD126" i="2"/>
  <c r="CD127" i="2"/>
  <c r="CD128" i="2"/>
  <c r="NS113" i="2"/>
  <c r="NS114" i="2"/>
  <c r="NS115" i="2"/>
  <c r="NS116" i="2"/>
  <c r="NS117" i="2"/>
  <c r="NS118" i="2"/>
  <c r="NS119" i="2"/>
  <c r="NS120" i="2"/>
  <c r="NS121" i="2"/>
  <c r="NS122" i="2"/>
  <c r="NS123" i="2"/>
  <c r="NS124" i="2"/>
  <c r="NS125" i="2"/>
  <c r="NS126" i="2"/>
  <c r="NS127" i="2"/>
  <c r="NS128" i="2"/>
  <c r="NZ121" i="2"/>
  <c r="NZ122" i="2"/>
  <c r="NZ123" i="2"/>
  <c r="NZ124" i="2"/>
  <c r="NZ125" i="2"/>
  <c r="NZ126" i="2"/>
  <c r="NZ127" i="2"/>
  <c r="NZ128" i="2"/>
  <c r="NZ129" i="2"/>
  <c r="NZ130" i="2"/>
  <c r="NZ131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IB112" i="2"/>
  <c r="IB113" i="2"/>
  <c r="IB114" i="2"/>
  <c r="IB115" i="2"/>
  <c r="IB116" i="2"/>
  <c r="IB117" i="2"/>
  <c r="IB118" i="2"/>
  <c r="IB119" i="2"/>
  <c r="IB120" i="2"/>
  <c r="IB121" i="2"/>
  <c r="IB122" i="2"/>
  <c r="IB123" i="2"/>
  <c r="IB124" i="2"/>
  <c r="IB125" i="2"/>
  <c r="IB126" i="2"/>
  <c r="IB127" i="2"/>
  <c r="IB128" i="2"/>
  <c r="IB133" i="2"/>
  <c r="IB134" i="2"/>
  <c r="IB136" i="2"/>
  <c r="GL111" i="2"/>
  <c r="GL112" i="2"/>
  <c r="GL113" i="2"/>
  <c r="GL114" i="2"/>
  <c r="GL115" i="2"/>
  <c r="GL116" i="2"/>
  <c r="GL117" i="2"/>
  <c r="GL118" i="2"/>
  <c r="GL119" i="2"/>
  <c r="GL120" i="2"/>
  <c r="GL121" i="2"/>
  <c r="GL122" i="2"/>
  <c r="GL123" i="2"/>
  <c r="GL124" i="2"/>
  <c r="GL125" i="2"/>
  <c r="GL126" i="2"/>
  <c r="GL127" i="2"/>
  <c r="GL128" i="2"/>
  <c r="GL129" i="2"/>
  <c r="GL130" i="2"/>
  <c r="GL131" i="2"/>
  <c r="TJ114" i="2"/>
  <c r="TJ115" i="2"/>
  <c r="TJ116" i="2"/>
  <c r="TJ117" i="2"/>
  <c r="TJ118" i="2"/>
  <c r="TJ119" i="2"/>
  <c r="TJ120" i="2"/>
  <c r="TJ121" i="2"/>
  <c r="TJ122" i="2"/>
  <c r="TJ123" i="2"/>
  <c r="TJ124" i="2"/>
  <c r="TJ125" i="2"/>
  <c r="TJ126" i="2"/>
  <c r="TJ127" i="2"/>
  <c r="TJ128" i="2"/>
  <c r="TJ129" i="2"/>
  <c r="TJ130" i="2"/>
  <c r="TJ131" i="2"/>
  <c r="TJ132" i="2"/>
  <c r="TJ133" i="2"/>
  <c r="TC117" i="2"/>
  <c r="TC118" i="2"/>
  <c r="TC119" i="2"/>
  <c r="TC120" i="2"/>
  <c r="TC121" i="2"/>
  <c r="TC122" i="2"/>
  <c r="TC123" i="2"/>
  <c r="TC124" i="2"/>
  <c r="TC125" i="2"/>
  <c r="TC126" i="2"/>
  <c r="TC127" i="2"/>
  <c r="TC128" i="2"/>
  <c r="TC129" i="2"/>
  <c r="TC130" i="2"/>
  <c r="TC131" i="2"/>
  <c r="TC132" i="2"/>
  <c r="TC133" i="2"/>
  <c r="TC134" i="2"/>
  <c r="TC136" i="2"/>
  <c r="TC137" i="2"/>
  <c r="TC138" i="2"/>
  <c r="TC139" i="2"/>
  <c r="CD113" i="2"/>
  <c r="NE113" i="2"/>
  <c r="BB113" i="2"/>
  <c r="EO113" i="2"/>
  <c r="L112" i="2"/>
  <c r="L113" i="2"/>
  <c r="L114" i="2"/>
  <c r="L115" i="2"/>
  <c r="NS112" i="2"/>
  <c r="CD112" i="2"/>
  <c r="EH112" i="2"/>
  <c r="EA112" i="2"/>
  <c r="EO112" i="2"/>
  <c r="BB112" i="2"/>
  <c r="BB111" i="2"/>
  <c r="DT111" i="2"/>
  <c r="EA111" i="2"/>
  <c r="EO111" i="2"/>
  <c r="EH111" i="2"/>
  <c r="QR110" i="2"/>
  <c r="QR111" i="2"/>
  <c r="QR112" i="2"/>
  <c r="QR113" i="2"/>
  <c r="QR114" i="2"/>
  <c r="QR115" i="2"/>
  <c r="QR116" i="2"/>
  <c r="QR117" i="2"/>
  <c r="BB110" i="2"/>
  <c r="EO110" i="2"/>
  <c r="EA110" i="2"/>
  <c r="BB109" i="2"/>
  <c r="EA109" i="2"/>
  <c r="QR109" i="2"/>
  <c r="NL110" i="2"/>
  <c r="NL111" i="2"/>
  <c r="NL112" i="2"/>
  <c r="NL113" i="2"/>
  <c r="NL114" i="2"/>
  <c r="NL115" i="2"/>
  <c r="AN105" i="2"/>
  <c r="AN106" i="2"/>
  <c r="AN107" i="2"/>
  <c r="AN108" i="2"/>
  <c r="AN109" i="2"/>
  <c r="AN110" i="2"/>
  <c r="AN111" i="2"/>
  <c r="AN112" i="2"/>
  <c r="AN113" i="2"/>
  <c r="EA108" i="2"/>
  <c r="EA107" i="2"/>
  <c r="NZ108" i="2"/>
  <c r="NZ109" i="2"/>
  <c r="NZ110" i="2"/>
  <c r="NZ111" i="2"/>
  <c r="NZ112" i="2"/>
  <c r="NZ113" i="2"/>
  <c r="NZ114" i="2"/>
  <c r="NZ115" i="2"/>
  <c r="NZ116" i="2"/>
  <c r="NZ117" i="2"/>
  <c r="NZ118" i="2"/>
  <c r="NZ119" i="2"/>
  <c r="NZ120" i="2"/>
  <c r="NZ107" i="2"/>
  <c r="BB100" i="2"/>
  <c r="IB107" i="2"/>
  <c r="IB108" i="2"/>
  <c r="IB109" i="2"/>
  <c r="IB110" i="2"/>
  <c r="IB111" i="2"/>
  <c r="MC107" i="2"/>
  <c r="MC108" i="2"/>
  <c r="MC109" i="2"/>
  <c r="MC110" i="2"/>
  <c r="MC111" i="2"/>
  <c r="MC112" i="2"/>
  <c r="MC113" i="2"/>
  <c r="MC114" i="2"/>
  <c r="SA98" i="2"/>
  <c r="SA99" i="2"/>
  <c r="SA100" i="2"/>
  <c r="SA101" i="2"/>
  <c r="SA102" i="2"/>
  <c r="SA103" i="2"/>
  <c r="SA104" i="2"/>
  <c r="SA105" i="2"/>
  <c r="SA106" i="2"/>
  <c r="SA107" i="2"/>
  <c r="SA108" i="2"/>
  <c r="SA109" i="2"/>
  <c r="SA110" i="2"/>
  <c r="SA111" i="2"/>
  <c r="SA112" i="2"/>
  <c r="SA113" i="2"/>
  <c r="GE106" i="2"/>
  <c r="GE107" i="2"/>
  <c r="GE108" i="2"/>
  <c r="GE109" i="2"/>
  <c r="AU105" i="2"/>
  <c r="AU106" i="2"/>
  <c r="AU107" i="2"/>
  <c r="AU108" i="2"/>
  <c r="AU109" i="2"/>
  <c r="AU110" i="2"/>
  <c r="AU111" i="2"/>
  <c r="BB105" i="2"/>
  <c r="BB106" i="2"/>
  <c r="BB107" i="2"/>
  <c r="BB108" i="2"/>
  <c r="RM104" i="2"/>
  <c r="RM105" i="2"/>
  <c r="RM106" i="2"/>
  <c r="RM107" i="2"/>
  <c r="RM108" i="2"/>
  <c r="RM109" i="2"/>
  <c r="RM110" i="2"/>
  <c r="RM111" i="2"/>
  <c r="RM112" i="2"/>
  <c r="RM113" i="2"/>
  <c r="RM114" i="2"/>
  <c r="RM115" i="2"/>
  <c r="RM116" i="2"/>
  <c r="KF100" i="2"/>
  <c r="KF101" i="2"/>
  <c r="KF102" i="2"/>
  <c r="KF103" i="2"/>
  <c r="KF104" i="2"/>
  <c r="KF105" i="2"/>
  <c r="KF106" i="2"/>
  <c r="KF107" i="2"/>
  <c r="KF108" i="2"/>
  <c r="KF109" i="2"/>
  <c r="KF110" i="2"/>
  <c r="EH103" i="2"/>
  <c r="EH104" i="2"/>
  <c r="EH105" i="2"/>
  <c r="EH106" i="2"/>
  <c r="EH107" i="2"/>
  <c r="EH108" i="2"/>
  <c r="PI104" i="2"/>
  <c r="PI105" i="2"/>
  <c r="PI106" i="2"/>
  <c r="PI107" i="2"/>
  <c r="PI108" i="2"/>
  <c r="PI109" i="2"/>
  <c r="PI110" i="2"/>
  <c r="PI111" i="2"/>
  <c r="PI112" i="2"/>
  <c r="PI113" i="2"/>
  <c r="PI114" i="2"/>
  <c r="E106" i="2"/>
  <c r="E107" i="2"/>
  <c r="E108" i="2"/>
  <c r="E109" i="2"/>
  <c r="E110" i="2"/>
  <c r="E111" i="2"/>
  <c r="E112" i="2"/>
  <c r="IW104" i="2"/>
  <c r="IW105" i="2"/>
  <c r="IW106" i="2"/>
  <c r="IW107" i="2"/>
  <c r="IW108" i="2"/>
  <c r="IW109" i="2"/>
  <c r="IW110" i="2"/>
  <c r="LO102" i="2"/>
  <c r="LO103" i="2"/>
  <c r="LO104" i="2"/>
  <c r="LO105" i="2"/>
  <c r="LO106" i="2"/>
  <c r="LO107" i="2"/>
  <c r="LO108" i="2"/>
  <c r="LO109" i="2"/>
  <c r="LO110" i="2"/>
  <c r="LO111" i="2"/>
  <c r="LO112" i="2"/>
  <c r="LO113" i="2"/>
  <c r="TJ99" i="2"/>
  <c r="TJ100" i="2"/>
  <c r="TJ101" i="2"/>
  <c r="TJ102" i="2"/>
  <c r="TJ103" i="2"/>
  <c r="TJ104" i="2"/>
  <c r="TJ105" i="2"/>
  <c r="TJ106" i="2"/>
  <c r="TJ107" i="2"/>
  <c r="TJ108" i="2"/>
  <c r="TJ109" i="2"/>
  <c r="TJ110" i="2"/>
  <c r="TJ111" i="2"/>
  <c r="TJ112" i="2"/>
  <c r="TJ113" i="2"/>
  <c r="TC99" i="2"/>
  <c r="TC100" i="2"/>
  <c r="TC101" i="2"/>
  <c r="TC102" i="2"/>
  <c r="TC103" i="2"/>
  <c r="TC104" i="2"/>
  <c r="TC105" i="2"/>
  <c r="TC106" i="2"/>
  <c r="TC107" i="2"/>
  <c r="TC108" i="2"/>
  <c r="TC109" i="2"/>
  <c r="TC110" i="2"/>
  <c r="TC111" i="2"/>
  <c r="TC112" i="2"/>
  <c r="TC113" i="2"/>
  <c r="TC114" i="2"/>
  <c r="TC115" i="2"/>
  <c r="TC116" i="2"/>
  <c r="TJ98" i="2"/>
  <c r="TJ97" i="2"/>
  <c r="TJ96" i="2"/>
  <c r="TJ95" i="2"/>
  <c r="TJ94" i="2"/>
  <c r="TJ93" i="2"/>
  <c r="TJ92" i="2"/>
  <c r="TJ91" i="2"/>
  <c r="TJ90" i="2"/>
  <c r="TJ89" i="2"/>
  <c r="TJ88" i="2"/>
  <c r="TJ87" i="2"/>
  <c r="TJ86" i="2"/>
  <c r="TJ85" i="2"/>
  <c r="TJ84" i="2"/>
  <c r="TJ83" i="2"/>
  <c r="TJ82" i="2"/>
  <c r="TJ81" i="2"/>
  <c r="TJ80" i="2"/>
  <c r="TJ79" i="2"/>
  <c r="TJ78" i="2"/>
  <c r="TJ77" i="2"/>
  <c r="TJ76" i="2"/>
  <c r="TJ75" i="2"/>
  <c r="TJ74" i="2"/>
  <c r="TJ73" i="2"/>
  <c r="TJ72" i="2"/>
  <c r="TJ71" i="2"/>
  <c r="TJ70" i="2"/>
  <c r="TJ69" i="2"/>
  <c r="TJ68" i="2"/>
  <c r="TJ67" i="2"/>
  <c r="TJ66" i="2"/>
  <c r="TJ65" i="2"/>
  <c r="TJ64" i="2"/>
  <c r="TJ63" i="2"/>
  <c r="TJ62" i="2"/>
  <c r="TJ61" i="2"/>
  <c r="TJ60" i="2"/>
  <c r="TJ59" i="2"/>
  <c r="TJ58" i="2"/>
  <c r="TJ57" i="2"/>
  <c r="TJ56" i="2"/>
  <c r="TJ55" i="2"/>
  <c r="TJ54" i="2"/>
  <c r="TJ53" i="2"/>
  <c r="TJ52" i="2"/>
  <c r="TJ51" i="2"/>
  <c r="TJ50" i="2"/>
  <c r="TJ49" i="2"/>
  <c r="TJ48" i="2"/>
  <c r="TJ47" i="2"/>
  <c r="TJ46" i="2"/>
  <c r="TJ45" i="2"/>
  <c r="TJ44" i="2"/>
  <c r="TJ43" i="2"/>
  <c r="TJ42" i="2"/>
  <c r="TJ41" i="2"/>
  <c r="TJ40" i="2"/>
  <c r="TJ39" i="2"/>
  <c r="TJ38" i="2"/>
  <c r="TJ37" i="2"/>
  <c r="TJ36" i="2"/>
  <c r="TJ35" i="2"/>
  <c r="TJ34" i="2"/>
  <c r="TJ33" i="2"/>
  <c r="TJ32" i="2"/>
  <c r="TJ31" i="2"/>
  <c r="TJ30" i="2"/>
  <c r="TJ29" i="2"/>
  <c r="TJ28" i="2"/>
  <c r="TJ27" i="2"/>
  <c r="TJ26" i="2"/>
  <c r="TC98" i="2"/>
  <c r="TC97" i="2"/>
  <c r="TC96" i="2"/>
  <c r="TC95" i="2"/>
  <c r="TC94" i="2"/>
  <c r="TC93" i="2"/>
  <c r="TC92" i="2"/>
  <c r="TC91" i="2"/>
  <c r="TC90" i="2"/>
  <c r="TC89" i="2"/>
  <c r="TC88" i="2"/>
  <c r="TC87" i="2"/>
  <c r="TC86" i="2"/>
  <c r="TC85" i="2"/>
  <c r="TC84" i="2"/>
  <c r="TC83" i="2"/>
  <c r="TC82" i="2"/>
  <c r="TC81" i="2"/>
  <c r="TC80" i="2"/>
  <c r="TC79" i="2"/>
  <c r="TC78" i="2"/>
  <c r="TC77" i="2"/>
  <c r="TC76" i="2"/>
  <c r="TC75" i="2"/>
  <c r="TC74" i="2"/>
  <c r="TC73" i="2"/>
  <c r="TC72" i="2"/>
  <c r="TC71" i="2"/>
  <c r="TC70" i="2"/>
  <c r="TC69" i="2"/>
  <c r="TC68" i="2"/>
  <c r="TC67" i="2"/>
  <c r="TC66" i="2"/>
  <c r="TC65" i="2"/>
  <c r="TC64" i="2"/>
  <c r="TC63" i="2"/>
  <c r="TC62" i="2"/>
  <c r="TC61" i="2"/>
  <c r="TC60" i="2"/>
  <c r="TC59" i="2"/>
  <c r="TC58" i="2"/>
  <c r="TC57" i="2"/>
  <c r="TC56" i="2"/>
  <c r="TC55" i="2"/>
  <c r="TC54" i="2"/>
  <c r="TC53" i="2"/>
  <c r="TC52" i="2"/>
  <c r="TC51" i="2"/>
  <c r="TC50" i="2"/>
  <c r="TC49" i="2"/>
  <c r="TC48" i="2"/>
  <c r="TC47" i="2"/>
  <c r="TC46" i="2"/>
  <c r="TC45" i="2"/>
  <c r="TC44" i="2"/>
  <c r="TC43" i="2"/>
  <c r="TC42" i="2"/>
  <c r="TC41" i="2"/>
  <c r="TC40" i="2"/>
  <c r="TC39" i="2"/>
  <c r="TC38" i="2"/>
  <c r="TC37" i="2"/>
  <c r="TC36" i="2"/>
  <c r="TC35" i="2"/>
  <c r="TC34" i="2"/>
  <c r="TC33" i="2"/>
  <c r="TC32" i="2"/>
  <c r="TC31" i="2"/>
  <c r="TC30" i="2"/>
  <c r="TC29" i="2"/>
  <c r="TC28" i="2"/>
  <c r="TC27" i="2"/>
  <c r="TC26" i="2"/>
  <c r="CD104" i="2"/>
  <c r="CD105" i="2"/>
  <c r="CD106" i="2"/>
  <c r="CD107" i="2"/>
  <c r="CD108" i="2"/>
  <c r="CD109" i="2"/>
  <c r="CD110" i="2"/>
  <c r="CD111" i="2"/>
  <c r="NE102" i="2"/>
  <c r="NE103" i="2"/>
  <c r="NE104" i="2"/>
  <c r="NE105" i="2"/>
  <c r="NE106" i="2"/>
  <c r="NE108" i="2"/>
  <c r="NE109" i="2"/>
  <c r="NE110" i="2"/>
  <c r="NE111" i="2"/>
  <c r="NE112" i="2"/>
  <c r="BI104" i="2"/>
  <c r="BI105" i="2"/>
  <c r="BI106" i="2"/>
  <c r="BI107" i="2"/>
  <c r="BI108" i="2"/>
  <c r="BI109" i="2"/>
  <c r="BI110" i="2"/>
  <c r="BI111" i="2"/>
  <c r="BI112" i="2"/>
  <c r="NS103" i="2"/>
  <c r="NS104" i="2"/>
  <c r="NS105" i="2"/>
  <c r="NS106" i="2"/>
  <c r="NS107" i="2"/>
  <c r="NS108" i="2"/>
  <c r="NS109" i="2"/>
  <c r="NS110" i="2"/>
  <c r="NS111" i="2"/>
  <c r="II100" i="2"/>
  <c r="II101" i="2"/>
  <c r="II102" i="2"/>
  <c r="II103" i="2"/>
  <c r="II104" i="2"/>
  <c r="II105" i="2"/>
  <c r="II106" i="2"/>
  <c r="II107" i="2"/>
  <c r="II108" i="2"/>
  <c r="II109" i="2"/>
  <c r="II110" i="2"/>
  <c r="II111" i="2"/>
  <c r="PW103" i="2"/>
  <c r="PW104" i="2"/>
  <c r="PW105" i="2"/>
  <c r="PW106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MC102" i="2"/>
  <c r="MC103" i="2"/>
  <c r="MC104" i="2"/>
  <c r="MC105" i="2"/>
  <c r="MC106" i="2"/>
  <c r="FQ100" i="2"/>
  <c r="FQ101" i="2"/>
  <c r="FQ102" i="2"/>
  <c r="FQ103" i="2"/>
  <c r="FQ104" i="2"/>
  <c r="FQ105" i="2"/>
  <c r="FQ106" i="2"/>
  <c r="FQ107" i="2"/>
  <c r="FQ108" i="2"/>
  <c r="FQ109" i="2"/>
  <c r="FQ110" i="2"/>
  <c r="FQ111" i="2"/>
  <c r="GL100" i="2"/>
  <c r="GL101" i="2"/>
  <c r="GL102" i="2"/>
  <c r="GL103" i="2"/>
  <c r="GL104" i="2"/>
  <c r="GL105" i="2"/>
  <c r="GL106" i="2"/>
  <c r="GL107" i="2"/>
  <c r="GL108" i="2"/>
  <c r="GL109" i="2"/>
  <c r="GL110" i="2"/>
  <c r="GS98" i="2"/>
  <c r="GS99" i="2"/>
  <c r="GS100" i="2"/>
  <c r="GS101" i="2"/>
  <c r="GS102" i="2"/>
  <c r="GS103" i="2"/>
  <c r="GS104" i="2"/>
  <c r="GS105" i="2"/>
  <c r="GS106" i="2"/>
  <c r="GS107" i="2"/>
  <c r="GS108" i="2"/>
  <c r="GS109" i="2"/>
  <c r="GS110" i="2"/>
  <c r="SO99" i="2"/>
  <c r="SO100" i="2"/>
  <c r="SO101" i="2"/>
  <c r="SO102" i="2"/>
  <c r="SO103" i="2"/>
  <c r="SO104" i="2"/>
  <c r="SO105" i="2"/>
  <c r="SO106" i="2"/>
  <c r="SO107" i="2"/>
  <c r="AN100" i="2"/>
  <c r="NL99" i="2"/>
  <c r="NL100" i="2"/>
  <c r="NL101" i="2"/>
  <c r="NL102" i="2"/>
  <c r="NL103" i="2"/>
  <c r="NL104" i="2"/>
  <c r="NL105" i="2"/>
  <c r="NL106" i="2"/>
  <c r="NL107" i="2"/>
  <c r="NL108" i="2"/>
  <c r="NL109" i="2"/>
  <c r="IB98" i="2"/>
  <c r="IB99" i="2"/>
  <c r="IB100" i="2"/>
  <c r="IB101" i="2"/>
  <c r="IB102" i="2"/>
  <c r="IB103" i="2"/>
  <c r="IB104" i="2"/>
  <c r="IB105" i="2"/>
  <c r="IB106" i="2"/>
  <c r="LO99" i="2"/>
  <c r="LO100" i="2"/>
  <c r="LO101" i="2"/>
  <c r="GE98" i="2"/>
  <c r="GE99" i="2"/>
  <c r="GE100" i="2"/>
  <c r="GE101" i="2"/>
  <c r="GE102" i="2"/>
  <c r="GE103" i="2"/>
  <c r="GE104" i="2"/>
  <c r="GE105" i="2"/>
  <c r="MJ99" i="2"/>
  <c r="MJ100" i="2"/>
  <c r="MJ101" i="2"/>
  <c r="MJ102" i="2"/>
  <c r="QY99" i="2"/>
  <c r="QY100" i="2"/>
  <c r="AN98" i="2"/>
  <c r="AN99" i="2"/>
  <c r="AN101" i="2"/>
  <c r="AN102" i="2"/>
  <c r="AN103" i="2"/>
  <c r="AN104" i="2"/>
  <c r="QR98" i="2"/>
  <c r="QR99" i="2"/>
  <c r="QR100" i="2"/>
  <c r="QR101" i="2"/>
  <c r="QR102" i="2"/>
  <c r="QR103" i="2"/>
  <c r="QR104" i="2"/>
  <c r="QR105" i="2"/>
  <c r="QR106" i="2"/>
  <c r="QR107" i="2"/>
  <c r="QR108" i="2"/>
  <c r="BI97" i="2"/>
  <c r="RM98" i="2"/>
  <c r="RM99" i="2"/>
  <c r="RM100" i="2"/>
  <c r="RM101" i="2"/>
  <c r="RM102" i="2"/>
  <c r="RM103" i="2"/>
  <c r="EO97" i="2"/>
  <c r="EO98" i="2"/>
  <c r="EO99" i="2"/>
  <c r="EO100" i="2"/>
  <c r="EO101" i="2"/>
  <c r="EO102" i="2"/>
  <c r="EO103" i="2"/>
  <c r="EO104" i="2"/>
  <c r="EO105" i="2"/>
  <c r="EO106" i="2"/>
  <c r="EO107" i="2"/>
  <c r="EO108" i="2"/>
  <c r="EO109" i="2"/>
  <c r="EH96" i="2"/>
  <c r="EH97" i="2"/>
  <c r="EH98" i="2"/>
  <c r="EH99" i="2"/>
  <c r="EH100" i="2"/>
  <c r="EH101" i="2"/>
  <c r="EH102" i="2"/>
  <c r="EH109" i="2"/>
  <c r="EH110" i="2"/>
  <c r="EA97" i="2"/>
  <c r="EA98" i="2"/>
  <c r="EA99" i="2"/>
  <c r="EA100" i="2"/>
  <c r="EA101" i="2"/>
  <c r="EA102" i="2"/>
  <c r="EA103" i="2"/>
  <c r="EA104" i="2"/>
  <c r="EA105" i="2"/>
  <c r="EA106" i="2"/>
  <c r="DT96" i="2"/>
  <c r="DT97" i="2"/>
  <c r="DT98" i="2"/>
  <c r="DT99" i="2"/>
  <c r="DT100" i="2"/>
  <c r="DT101" i="2"/>
  <c r="DT102" i="2"/>
  <c r="DT103" i="2"/>
  <c r="DT104" i="2"/>
  <c r="DT105" i="2"/>
  <c r="DT106" i="2"/>
  <c r="DT107" i="2"/>
  <c r="DT108" i="2"/>
  <c r="DT109" i="2"/>
  <c r="DT110" i="2"/>
  <c r="NZ97" i="2"/>
  <c r="NZ98" i="2"/>
  <c r="NZ99" i="2"/>
  <c r="NZ100" i="2"/>
  <c r="NZ101" i="2"/>
  <c r="NZ102" i="2"/>
  <c r="NZ103" i="2"/>
  <c r="NZ104" i="2"/>
  <c r="NZ105" i="2"/>
  <c r="NZ106" i="2"/>
  <c r="BI96" i="2"/>
  <c r="BI98" i="2"/>
  <c r="BI99" i="2"/>
  <c r="BI100" i="2"/>
  <c r="BI101" i="2"/>
  <c r="BI102" i="2"/>
  <c r="BI103" i="2"/>
  <c r="QD92" i="2"/>
  <c r="QD93" i="2"/>
  <c r="QD94" i="2"/>
  <c r="QD95" i="2"/>
  <c r="QD96" i="2"/>
  <c r="QD97" i="2"/>
  <c r="QD98" i="2"/>
  <c r="QD99" i="2"/>
  <c r="QD100" i="2"/>
  <c r="QD101" i="2"/>
  <c r="QD102" i="2"/>
  <c r="CD94" i="2"/>
  <c r="CD95" i="2"/>
  <c r="CD96" i="2"/>
  <c r="CD97" i="2"/>
  <c r="CD98" i="2"/>
  <c r="CD99" i="2"/>
  <c r="CD100" i="2"/>
  <c r="CD101" i="2"/>
  <c r="CD102" i="2"/>
  <c r="CD103" i="2"/>
  <c r="MC95" i="2"/>
  <c r="MC96" i="2"/>
  <c r="MC97" i="2"/>
  <c r="MC98" i="2"/>
  <c r="MC99" i="2"/>
  <c r="MC100" i="2"/>
  <c r="MC101" i="2"/>
  <c r="BB95" i="2"/>
  <c r="BB96" i="2"/>
  <c r="BB97" i="2"/>
  <c r="BB98" i="2"/>
  <c r="BB99" i="2"/>
  <c r="BB101" i="2"/>
  <c r="BB102" i="2"/>
  <c r="BB103" i="2"/>
  <c r="BB104" i="2"/>
  <c r="KT93" i="2"/>
  <c r="KT94" i="2"/>
  <c r="KT95" i="2"/>
  <c r="KT96" i="2"/>
  <c r="KT97" i="2"/>
  <c r="KT98" i="2"/>
  <c r="KT99" i="2"/>
  <c r="KT100" i="2"/>
  <c r="GS93" i="2"/>
  <c r="NE93" i="2"/>
  <c r="NE94" i="2"/>
  <c r="NE95" i="2"/>
  <c r="NE96" i="2"/>
  <c r="NE97" i="2"/>
  <c r="NE98" i="2"/>
  <c r="NE99" i="2"/>
  <c r="NE100" i="2"/>
  <c r="NE101" i="2"/>
  <c r="HG92" i="2"/>
  <c r="HG93" i="2"/>
  <c r="HG94" i="2"/>
  <c r="HG95" i="2"/>
  <c r="HG96" i="2"/>
  <c r="HG97" i="2"/>
  <c r="HG98" i="2"/>
  <c r="HG99" i="2"/>
  <c r="HG100" i="2"/>
  <c r="HG101" i="2"/>
  <c r="HG102" i="2"/>
  <c r="HG103" i="2"/>
  <c r="HG104" i="2"/>
  <c r="HG105" i="2"/>
  <c r="MJ93" i="2"/>
  <c r="MJ94" i="2"/>
  <c r="MJ95" i="2"/>
  <c r="MJ96" i="2"/>
  <c r="MJ97" i="2"/>
  <c r="MJ98" i="2"/>
  <c r="NL93" i="2"/>
  <c r="NL94" i="2"/>
  <c r="NL95" i="2"/>
  <c r="NL96" i="2"/>
  <c r="NL97" i="2"/>
  <c r="NL98" i="2"/>
  <c r="AU91" i="2"/>
  <c r="AU92" i="2"/>
  <c r="AU93" i="2"/>
  <c r="AU94" i="2"/>
  <c r="AU95" i="2"/>
  <c r="AU96" i="2"/>
  <c r="AU97" i="2"/>
  <c r="AU98" i="2"/>
  <c r="AU99" i="2"/>
  <c r="AU100" i="2"/>
  <c r="AU101" i="2"/>
  <c r="AU102" i="2"/>
  <c r="AU103" i="2"/>
  <c r="AU104" i="2"/>
  <c r="PW91" i="2"/>
  <c r="PW92" i="2"/>
  <c r="PW93" i="2"/>
  <c r="PW94" i="2"/>
  <c r="PW95" i="2"/>
  <c r="PW96" i="2"/>
  <c r="PW97" i="2"/>
  <c r="PW98" i="2"/>
  <c r="PW99" i="2"/>
  <c r="PW100" i="2"/>
  <c r="PW101" i="2"/>
  <c r="PW102" i="2"/>
  <c r="SV94" i="2"/>
  <c r="SV93" i="2"/>
  <c r="SV92" i="2"/>
  <c r="SV91" i="2"/>
  <c r="SV90" i="2"/>
  <c r="SV89" i="2"/>
  <c r="SV88" i="2"/>
  <c r="SV87" i="2"/>
  <c r="SV86" i="2"/>
  <c r="SV85" i="2"/>
  <c r="SV84" i="2"/>
  <c r="SV83" i="2"/>
  <c r="SV82" i="2"/>
  <c r="SV81" i="2"/>
  <c r="SV80" i="2"/>
  <c r="SV79" i="2"/>
  <c r="SV78" i="2"/>
  <c r="SV77" i="2"/>
  <c r="SV76" i="2"/>
  <c r="SV75" i="2"/>
  <c r="SV74" i="2"/>
  <c r="SV73" i="2"/>
  <c r="SV72" i="2"/>
  <c r="SV71" i="2"/>
  <c r="SV70" i="2"/>
  <c r="SV69" i="2"/>
  <c r="SV68" i="2"/>
  <c r="SV67" i="2"/>
  <c r="SV66" i="2"/>
  <c r="SV65" i="2"/>
  <c r="SV64" i="2"/>
  <c r="SV63" i="2"/>
  <c r="SV62" i="2"/>
  <c r="SV61" i="2"/>
  <c r="SV60" i="2"/>
  <c r="SV59" i="2"/>
  <c r="SV58" i="2"/>
  <c r="SV57" i="2"/>
  <c r="SV56" i="2"/>
  <c r="SV55" i="2"/>
  <c r="SV54" i="2"/>
  <c r="SV53" i="2"/>
  <c r="SV52" i="2"/>
  <c r="SV51" i="2"/>
  <c r="SV50" i="2"/>
  <c r="SV49" i="2"/>
  <c r="SV48" i="2"/>
  <c r="SV47" i="2"/>
  <c r="SV46" i="2"/>
  <c r="SV45" i="2"/>
  <c r="SV44" i="2"/>
  <c r="SV43" i="2"/>
  <c r="SV42" i="2"/>
  <c r="SV41" i="2"/>
  <c r="SV40" i="2"/>
  <c r="SV39" i="2"/>
  <c r="SV38" i="2"/>
  <c r="SV37" i="2"/>
  <c r="SV36" i="2"/>
  <c r="SV35" i="2"/>
  <c r="SV34" i="2"/>
  <c r="SV33" i="2"/>
  <c r="SV32" i="2"/>
  <c r="SV31" i="2"/>
  <c r="SV30" i="2"/>
  <c r="SV29" i="2"/>
  <c r="SV28" i="2"/>
  <c r="SV27" i="2"/>
  <c r="SV26" i="2"/>
  <c r="L91" i="2"/>
  <c r="L92" i="2"/>
  <c r="L93" i="2"/>
  <c r="L94" i="2"/>
  <c r="L95" i="2"/>
  <c r="L96" i="2"/>
  <c r="L97" i="2"/>
  <c r="L98" i="2"/>
  <c r="L99" i="2"/>
  <c r="KF89" i="2"/>
  <c r="KF90" i="2"/>
  <c r="KF91" i="2"/>
  <c r="KF92" i="2"/>
  <c r="KF93" i="2"/>
  <c r="KF94" i="2"/>
  <c r="KF95" i="2"/>
  <c r="KF96" i="2"/>
  <c r="KF97" i="2"/>
  <c r="KF98" i="2"/>
  <c r="KF99" i="2"/>
  <c r="PP89" i="2"/>
  <c r="PP90" i="2"/>
  <c r="PP91" i="2"/>
  <c r="PP92" i="2"/>
  <c r="PP93" i="2"/>
  <c r="PP94" i="2"/>
  <c r="RM89" i="2"/>
  <c r="RM90" i="2"/>
  <c r="RM91" i="2"/>
  <c r="RM92" i="2"/>
  <c r="RM93" i="2"/>
  <c r="RM94" i="2"/>
  <c r="RM95" i="2"/>
  <c r="RM96" i="2"/>
  <c r="RM97" i="2"/>
  <c r="QY90" i="2"/>
  <c r="QY91" i="2"/>
  <c r="QY92" i="2"/>
  <c r="QY93" i="2"/>
  <c r="QY94" i="2"/>
  <c r="QY95" i="2"/>
  <c r="QY96" i="2"/>
  <c r="QY97" i="2"/>
  <c r="QY98" i="2"/>
  <c r="EA93" i="2"/>
  <c r="EA94" i="2"/>
  <c r="EA95" i="2"/>
  <c r="EA96" i="2"/>
  <c r="EO90" i="2"/>
  <c r="EO91" i="2"/>
  <c r="EO92" i="2"/>
  <c r="EO93" i="2"/>
  <c r="EO94" i="2"/>
  <c r="EO95" i="2"/>
  <c r="EO96" i="2"/>
  <c r="GL90" i="2"/>
  <c r="GL91" i="2"/>
  <c r="GL92" i="2"/>
  <c r="GL93" i="2"/>
  <c r="GL94" i="2"/>
  <c r="GL95" i="2"/>
  <c r="GL96" i="2"/>
  <c r="GL97" i="2"/>
  <c r="GL98" i="2"/>
  <c r="GL99" i="2"/>
  <c r="IB90" i="2"/>
  <c r="IB91" i="2"/>
  <c r="IB92" i="2"/>
  <c r="IB93" i="2"/>
  <c r="IB94" i="2"/>
  <c r="IB95" i="2"/>
  <c r="IB96" i="2"/>
  <c r="IB97" i="2"/>
  <c r="NS90" i="2"/>
  <c r="NS91" i="2"/>
  <c r="NS92" i="2"/>
  <c r="NS93" i="2"/>
  <c r="NS94" i="2"/>
  <c r="NS95" i="2"/>
  <c r="NS96" i="2"/>
  <c r="NS97" i="2"/>
  <c r="NS98" i="2"/>
  <c r="NS99" i="2"/>
  <c r="NS100" i="2"/>
  <c r="NS101" i="2"/>
  <c r="NS102" i="2"/>
  <c r="CR88" i="2"/>
  <c r="CR89" i="2"/>
  <c r="CR90" i="2"/>
  <c r="CR91" i="2"/>
  <c r="CR92" i="2"/>
  <c r="CR93" i="2"/>
  <c r="CR94" i="2"/>
  <c r="CR95" i="2"/>
  <c r="CR96" i="2"/>
  <c r="CR97" i="2"/>
  <c r="CR98" i="2"/>
  <c r="CR99" i="2"/>
  <c r="CR100" i="2"/>
  <c r="CR101" i="2"/>
  <c r="CR102" i="2"/>
  <c r="CR103" i="2"/>
  <c r="CR104" i="2"/>
  <c r="CR105" i="2"/>
  <c r="CR106" i="2"/>
  <c r="CR107" i="2"/>
  <c r="QR88" i="2"/>
  <c r="QR89" i="2"/>
  <c r="QR90" i="2"/>
  <c r="QR91" i="2"/>
  <c r="QR92" i="2"/>
  <c r="QR93" i="2"/>
  <c r="QR94" i="2"/>
  <c r="QR95" i="2"/>
  <c r="QR96" i="2"/>
  <c r="QR97" i="2"/>
  <c r="PI89" i="2"/>
  <c r="PI90" i="2"/>
  <c r="PI91" i="2"/>
  <c r="PI92" i="2"/>
  <c r="PI93" i="2"/>
  <c r="PI94" i="2"/>
  <c r="PI95" i="2"/>
  <c r="PI96" i="2"/>
  <c r="PI97" i="2"/>
  <c r="PI98" i="2"/>
  <c r="PI99" i="2"/>
  <c r="PI100" i="2"/>
  <c r="PI101" i="2"/>
  <c r="PI102" i="2"/>
  <c r="PI103" i="2"/>
  <c r="NZ87" i="2"/>
  <c r="NZ88" i="2"/>
  <c r="NZ89" i="2"/>
  <c r="NZ90" i="2"/>
  <c r="NZ91" i="2"/>
  <c r="NZ92" i="2"/>
  <c r="NZ93" i="2"/>
  <c r="NZ94" i="2"/>
  <c r="NZ95" i="2"/>
  <c r="NZ96" i="2"/>
  <c r="RF87" i="2"/>
  <c r="RF88" i="2"/>
  <c r="RF89" i="2"/>
  <c r="RF90" i="2"/>
  <c r="RF91" i="2"/>
  <c r="RF92" i="2"/>
  <c r="RF93" i="2"/>
  <c r="RF94" i="2"/>
  <c r="RF95" i="2"/>
  <c r="RF96" i="2"/>
  <c r="RF97" i="2"/>
  <c r="RF98" i="2"/>
  <c r="RF99" i="2"/>
  <c r="IW88" i="2"/>
  <c r="IW89" i="2"/>
  <c r="IW90" i="2"/>
  <c r="IW91" i="2"/>
  <c r="IW92" i="2"/>
  <c r="IW93" i="2"/>
  <c r="IW94" i="2"/>
  <c r="IW95" i="2"/>
  <c r="IW96" i="2"/>
  <c r="IW97" i="2"/>
  <c r="IW98" i="2"/>
  <c r="IW99" i="2"/>
  <c r="IW100" i="2"/>
  <c r="IW101" i="2"/>
  <c r="IW102" i="2"/>
  <c r="IW103" i="2"/>
  <c r="AN88" i="2"/>
  <c r="AN89" i="2"/>
  <c r="AN90" i="2"/>
  <c r="AN91" i="2"/>
  <c r="AN92" i="2"/>
  <c r="AN93" i="2"/>
  <c r="AN94" i="2"/>
  <c r="AN95" i="2"/>
  <c r="AN96" i="2"/>
  <c r="AN97" i="2"/>
  <c r="RT88" i="2"/>
  <c r="RT89" i="2"/>
  <c r="RT90" i="2"/>
  <c r="GS88" i="2"/>
  <c r="GS89" i="2"/>
  <c r="GS90" i="2"/>
  <c r="GS91" i="2"/>
  <c r="GS92" i="2"/>
  <c r="GS94" i="2"/>
  <c r="GS95" i="2"/>
  <c r="GS96" i="2"/>
  <c r="GS97" i="2"/>
  <c r="BB88" i="2"/>
  <c r="BB89" i="2"/>
  <c r="BB90" i="2"/>
  <c r="BB91" i="2"/>
  <c r="BB92" i="2"/>
  <c r="BB93" i="2"/>
  <c r="BB94" i="2"/>
  <c r="BI87" i="2"/>
  <c r="BI88" i="2"/>
  <c r="BI89" i="2"/>
  <c r="BI90" i="2"/>
  <c r="BI91" i="2"/>
  <c r="BI92" i="2"/>
  <c r="BI93" i="2"/>
  <c r="BI94" i="2"/>
  <c r="BI95" i="2"/>
  <c r="II91" i="2"/>
  <c r="II92" i="2"/>
  <c r="II93" i="2"/>
  <c r="II94" i="2"/>
  <c r="II95" i="2"/>
  <c r="II96" i="2"/>
  <c r="II97" i="2"/>
  <c r="II98" i="2"/>
  <c r="II99" i="2"/>
  <c r="FQ88" i="2"/>
  <c r="FQ89" i="2"/>
  <c r="FQ90" i="2"/>
  <c r="FQ91" i="2"/>
  <c r="FQ92" i="2"/>
  <c r="FQ93" i="2"/>
  <c r="FQ94" i="2"/>
  <c r="FQ95" i="2"/>
  <c r="FQ96" i="2"/>
  <c r="FQ97" i="2"/>
  <c r="FQ98" i="2"/>
  <c r="FQ99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6" i="2"/>
  <c r="FQ67" i="2"/>
  <c r="FQ68" i="2"/>
  <c r="FQ69" i="2"/>
  <c r="FQ70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EH86" i="2"/>
  <c r="EH87" i="2"/>
  <c r="EH88" i="2"/>
  <c r="EH89" i="2"/>
  <c r="EH90" i="2"/>
  <c r="EH91" i="2"/>
  <c r="EH92" i="2"/>
  <c r="EH93" i="2"/>
  <c r="EH94" i="2"/>
  <c r="EH95" i="2"/>
  <c r="DT87" i="2"/>
  <c r="DT88" i="2"/>
  <c r="DT89" i="2"/>
  <c r="DT90" i="2"/>
  <c r="DT91" i="2"/>
  <c r="DT92" i="2"/>
  <c r="DT93" i="2"/>
  <c r="DT94" i="2"/>
  <c r="DT9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1" i="2"/>
  <c r="E102" i="2"/>
  <c r="E103" i="2"/>
  <c r="E104" i="2"/>
  <c r="E105" i="2"/>
  <c r="QR85" i="2"/>
  <c r="QR86" i="2"/>
  <c r="QR87" i="2"/>
  <c r="HG85" i="2"/>
  <c r="HG86" i="2"/>
  <c r="HG87" i="2"/>
  <c r="HG88" i="2"/>
  <c r="HG89" i="2"/>
  <c r="HG90" i="2"/>
  <c r="HG91" i="2"/>
  <c r="KT83" i="2"/>
  <c r="KT84" i="2"/>
  <c r="KT85" i="2"/>
  <c r="KT86" i="2"/>
  <c r="KT87" i="2"/>
  <c r="KT88" i="2"/>
  <c r="KT89" i="2"/>
  <c r="KT90" i="2"/>
  <c r="KT91" i="2"/>
  <c r="KT92" i="2"/>
  <c r="NE85" i="2"/>
  <c r="EA85" i="2"/>
  <c r="EA86" i="2"/>
  <c r="EA87" i="2"/>
  <c r="EA88" i="2"/>
  <c r="EA89" i="2"/>
  <c r="EA90" i="2"/>
  <c r="EA91" i="2"/>
  <c r="EA92" i="2"/>
  <c r="GE85" i="2"/>
  <c r="GE86" i="2"/>
  <c r="GE87" i="2"/>
  <c r="GE88" i="2"/>
  <c r="GE89" i="2"/>
  <c r="GE90" i="2"/>
  <c r="GE91" i="2"/>
  <c r="GE92" i="2"/>
  <c r="GE93" i="2"/>
  <c r="GE94" i="2"/>
  <c r="GE95" i="2"/>
  <c r="GE96" i="2"/>
  <c r="GE97" i="2"/>
  <c r="CD85" i="2"/>
  <c r="CD86" i="2"/>
  <c r="CD87" i="2"/>
  <c r="CD88" i="2"/>
  <c r="CD89" i="2"/>
  <c r="CD90" i="2"/>
  <c r="CD91" i="2"/>
  <c r="CD92" i="2"/>
  <c r="CD93" i="2"/>
  <c r="NL85" i="2"/>
  <c r="NL86" i="2"/>
  <c r="NL87" i="2"/>
  <c r="NL88" i="2"/>
  <c r="NL89" i="2"/>
  <c r="NL90" i="2"/>
  <c r="NL91" i="2"/>
  <c r="NL92" i="2"/>
  <c r="QD84" i="2"/>
  <c r="QD85" i="2"/>
  <c r="QD86" i="2"/>
  <c r="QD87" i="2"/>
  <c r="QD88" i="2"/>
  <c r="QD89" i="2"/>
  <c r="QD90" i="2"/>
  <c r="QD91" i="2"/>
  <c r="MJ84" i="2"/>
  <c r="MJ85" i="2"/>
  <c r="MJ86" i="2"/>
  <c r="MJ87" i="2"/>
  <c r="MJ88" i="2"/>
  <c r="MJ89" i="2"/>
  <c r="MJ90" i="2"/>
  <c r="MJ91" i="2"/>
  <c r="MJ92" i="2"/>
  <c r="SO98" i="2"/>
  <c r="SO97" i="2"/>
  <c r="SO96" i="2"/>
  <c r="SO95" i="2"/>
  <c r="SO94" i="2"/>
  <c r="SO93" i="2"/>
  <c r="SO92" i="2"/>
  <c r="SO91" i="2"/>
  <c r="SO90" i="2"/>
  <c r="SO89" i="2"/>
  <c r="SO88" i="2"/>
  <c r="SO87" i="2"/>
  <c r="SO86" i="2"/>
  <c r="SO85" i="2"/>
  <c r="SO84" i="2"/>
  <c r="SO83" i="2"/>
  <c r="SO82" i="2"/>
  <c r="SO81" i="2"/>
  <c r="SO80" i="2"/>
  <c r="SO79" i="2"/>
  <c r="SO78" i="2"/>
  <c r="SO77" i="2"/>
  <c r="SO76" i="2"/>
  <c r="SO75" i="2"/>
  <c r="SO74" i="2"/>
  <c r="SO73" i="2"/>
  <c r="SO72" i="2"/>
  <c r="SO71" i="2"/>
  <c r="SO70" i="2"/>
  <c r="SO69" i="2"/>
  <c r="SO68" i="2"/>
  <c r="SO67" i="2"/>
  <c r="SO66" i="2"/>
  <c r="SO65" i="2"/>
  <c r="SO64" i="2"/>
  <c r="SO63" i="2"/>
  <c r="SO62" i="2"/>
  <c r="SO61" i="2"/>
  <c r="SO60" i="2"/>
  <c r="SO59" i="2"/>
  <c r="SO58" i="2"/>
  <c r="SO57" i="2"/>
  <c r="SO56" i="2"/>
  <c r="SO55" i="2"/>
  <c r="SO54" i="2"/>
  <c r="SO53" i="2"/>
  <c r="SO52" i="2"/>
  <c r="SO51" i="2"/>
  <c r="SO50" i="2"/>
  <c r="SO49" i="2"/>
  <c r="SO48" i="2"/>
  <c r="SO47" i="2"/>
  <c r="SO46" i="2"/>
  <c r="SO45" i="2"/>
  <c r="SO44" i="2"/>
  <c r="SO43" i="2"/>
  <c r="SO42" i="2"/>
  <c r="SO41" i="2"/>
  <c r="SO40" i="2"/>
  <c r="SO39" i="2"/>
  <c r="SO38" i="2"/>
  <c r="SO37" i="2"/>
  <c r="SO36" i="2"/>
  <c r="SO35" i="2"/>
  <c r="SO34" i="2"/>
  <c r="SO33" i="2"/>
  <c r="SO32" i="2"/>
  <c r="SO31" i="2"/>
  <c r="SO30" i="2"/>
  <c r="SO29" i="2"/>
  <c r="SO28" i="2"/>
  <c r="SO27" i="2"/>
  <c r="SO26" i="2"/>
  <c r="LO84" i="2"/>
  <c r="LO85" i="2"/>
  <c r="LO86" i="2"/>
  <c r="LO87" i="2"/>
  <c r="LO88" i="2"/>
  <c r="LO89" i="2"/>
  <c r="LO90" i="2"/>
  <c r="LO91" i="2"/>
  <c r="LO92" i="2"/>
  <c r="LO93" i="2"/>
  <c r="LO94" i="2"/>
  <c r="LO95" i="2"/>
  <c r="LO96" i="2"/>
  <c r="LO97" i="2"/>
  <c r="LO98" i="2"/>
  <c r="PW83" i="2"/>
  <c r="PW84" i="2"/>
  <c r="PW85" i="2"/>
  <c r="PW86" i="2"/>
  <c r="PW87" i="2"/>
  <c r="PW88" i="2"/>
  <c r="PW89" i="2"/>
  <c r="PW90" i="2"/>
  <c r="II82" i="2"/>
  <c r="II83" i="2"/>
  <c r="II84" i="2"/>
  <c r="II85" i="2"/>
  <c r="II86" i="2"/>
  <c r="II87" i="2"/>
  <c r="II88" i="2"/>
  <c r="II89" i="2"/>
  <c r="II90" i="2"/>
  <c r="QY84" i="2"/>
  <c r="QY85" i="2"/>
  <c r="QY86" i="2"/>
  <c r="QY87" i="2"/>
  <c r="QY88" i="2"/>
  <c r="QY89" i="2"/>
  <c r="EO83" i="2"/>
  <c r="EO84" i="2"/>
  <c r="EO85" i="2"/>
  <c r="EO86" i="2"/>
  <c r="EO87" i="2"/>
  <c r="EO88" i="2"/>
  <c r="EO89" i="2"/>
  <c r="DT82" i="2"/>
  <c r="DT83" i="2"/>
  <c r="DT84" i="2"/>
  <c r="DT85" i="2"/>
  <c r="DT86" i="2"/>
  <c r="NS83" i="2"/>
  <c r="NS84" i="2"/>
  <c r="NS85" i="2"/>
  <c r="NS86" i="2"/>
  <c r="NS87" i="2"/>
  <c r="NS88" i="2"/>
  <c r="NS89" i="2"/>
  <c r="MC84" i="2"/>
  <c r="MC85" i="2"/>
  <c r="MC86" i="2"/>
  <c r="MC87" i="2"/>
  <c r="MC88" i="2"/>
  <c r="MC89" i="2"/>
  <c r="MC90" i="2"/>
  <c r="MC91" i="2"/>
  <c r="MC92" i="2"/>
  <c r="MC93" i="2"/>
  <c r="MC94" i="2"/>
  <c r="AU84" i="2"/>
  <c r="AU85" i="2"/>
  <c r="AU86" i="2"/>
  <c r="AU87" i="2"/>
  <c r="AU88" i="2"/>
  <c r="AU89" i="2"/>
  <c r="AU90" i="2"/>
  <c r="PP82" i="2"/>
  <c r="PP83" i="2"/>
  <c r="PP84" i="2"/>
  <c r="PP85" i="2"/>
  <c r="PP86" i="2"/>
  <c r="PP87" i="2"/>
  <c r="PP88" i="2"/>
  <c r="PI82" i="2"/>
  <c r="PI83" i="2"/>
  <c r="PI84" i="2"/>
  <c r="PI85" i="2"/>
  <c r="PI86" i="2"/>
  <c r="PI87" i="2"/>
  <c r="PI88" i="2"/>
  <c r="IW82" i="2"/>
  <c r="IW83" i="2"/>
  <c r="IW84" i="2"/>
  <c r="IW85" i="2"/>
  <c r="IW86" i="2"/>
  <c r="IW87" i="2"/>
  <c r="CR81" i="2"/>
  <c r="CR82" i="2"/>
  <c r="CR83" i="2"/>
  <c r="CR84" i="2"/>
  <c r="CR85" i="2"/>
  <c r="CR86" i="2"/>
  <c r="CR87" i="2"/>
  <c r="L82" i="2"/>
  <c r="L83" i="2"/>
  <c r="L84" i="2"/>
  <c r="L85" i="2"/>
  <c r="L86" i="2"/>
  <c r="L87" i="2"/>
  <c r="L88" i="2"/>
  <c r="L89" i="2"/>
  <c r="L90" i="2"/>
  <c r="EA81" i="2"/>
  <c r="SH92" i="2"/>
  <c r="SH91" i="2"/>
  <c r="SH90" i="2"/>
  <c r="SH89" i="2"/>
  <c r="SH88" i="2"/>
  <c r="SH87" i="2"/>
  <c r="SH86" i="2"/>
  <c r="SH85" i="2"/>
  <c r="SH84" i="2"/>
  <c r="SH83" i="2"/>
  <c r="SH82" i="2"/>
  <c r="SH81" i="2"/>
  <c r="SH80" i="2"/>
  <c r="SH79" i="2"/>
  <c r="SH78" i="2"/>
  <c r="SH77" i="2"/>
  <c r="SH76" i="2"/>
  <c r="SH75" i="2"/>
  <c r="SH74" i="2"/>
  <c r="SH73" i="2"/>
  <c r="SH72" i="2"/>
  <c r="SH71" i="2"/>
  <c r="SH70" i="2"/>
  <c r="SH69" i="2"/>
  <c r="SH68" i="2"/>
  <c r="SH67" i="2"/>
  <c r="SH66" i="2"/>
  <c r="SH65" i="2"/>
  <c r="SH64" i="2"/>
  <c r="SH63" i="2"/>
  <c r="SH62" i="2"/>
  <c r="SH61" i="2"/>
  <c r="SH60" i="2"/>
  <c r="SH59" i="2"/>
  <c r="SH58" i="2"/>
  <c r="SH57" i="2"/>
  <c r="SH56" i="2"/>
  <c r="SH55" i="2"/>
  <c r="SH54" i="2"/>
  <c r="SH53" i="2"/>
  <c r="SH52" i="2"/>
  <c r="SH51" i="2"/>
  <c r="SH50" i="2"/>
  <c r="SH49" i="2"/>
  <c r="SH48" i="2"/>
  <c r="SH47" i="2"/>
  <c r="SH46" i="2"/>
  <c r="SH45" i="2"/>
  <c r="SH44" i="2"/>
  <c r="SH43" i="2"/>
  <c r="SH42" i="2"/>
  <c r="SH41" i="2"/>
  <c r="SH40" i="2"/>
  <c r="SH39" i="2"/>
  <c r="SH38" i="2"/>
  <c r="SH37" i="2"/>
  <c r="SH36" i="2"/>
  <c r="SH35" i="2"/>
  <c r="SH34" i="2"/>
  <c r="SH33" i="2"/>
  <c r="SH32" i="2"/>
  <c r="SH31" i="2"/>
  <c r="SH30" i="2"/>
  <c r="SH29" i="2"/>
  <c r="SH28" i="2"/>
  <c r="SH27" i="2"/>
  <c r="SH26" i="2"/>
  <c r="EA80" i="2"/>
  <c r="EA82" i="2"/>
  <c r="EA83" i="2"/>
  <c r="EA84" i="2"/>
  <c r="EH80" i="2"/>
  <c r="EH81" i="2"/>
  <c r="EH82" i="2"/>
  <c r="EH83" i="2"/>
  <c r="EH84" i="2"/>
  <c r="EH85" i="2"/>
  <c r="BB80" i="2"/>
  <c r="BB81" i="2"/>
  <c r="BB82" i="2"/>
  <c r="BB83" i="2"/>
  <c r="BB84" i="2"/>
  <c r="BB85" i="2"/>
  <c r="BB86" i="2"/>
  <c r="BB87" i="2"/>
  <c r="GS76" i="2"/>
  <c r="GS77" i="2"/>
  <c r="GS78" i="2"/>
  <c r="GS79" i="2"/>
  <c r="GS80" i="2"/>
  <c r="GS81" i="2"/>
  <c r="GS82" i="2"/>
  <c r="GS83" i="2"/>
  <c r="GS84" i="2"/>
  <c r="GS85" i="2"/>
  <c r="GS86" i="2"/>
  <c r="GS87" i="2"/>
  <c r="IB79" i="2"/>
  <c r="IB80" i="2"/>
  <c r="IB81" i="2"/>
  <c r="IB82" i="2"/>
  <c r="IB83" i="2"/>
  <c r="IB84" i="2"/>
  <c r="IB85" i="2"/>
  <c r="IB86" i="2"/>
  <c r="IB87" i="2"/>
  <c r="IB88" i="2"/>
  <c r="IB89" i="2"/>
  <c r="E80" i="2"/>
  <c r="E81" i="2"/>
  <c r="E82" i="2"/>
  <c r="E83" i="2"/>
  <c r="E84" i="2"/>
  <c r="E85" i="2"/>
  <c r="RT76" i="2"/>
  <c r="RT77" i="2"/>
  <c r="RT78" i="2"/>
  <c r="RT79" i="2"/>
  <c r="RT80" i="2"/>
  <c r="RT81" i="2"/>
  <c r="RT82" i="2"/>
  <c r="RT83" i="2"/>
  <c r="RT84" i="2"/>
  <c r="RT85" i="2"/>
  <c r="RT86" i="2"/>
  <c r="RT87" i="2"/>
  <c r="KF77" i="2"/>
  <c r="KF78" i="2"/>
  <c r="KF79" i="2"/>
  <c r="KF80" i="2"/>
  <c r="KF81" i="2"/>
  <c r="KF82" i="2"/>
  <c r="KF83" i="2"/>
  <c r="KF84" i="2"/>
  <c r="KF85" i="2"/>
  <c r="KF86" i="2"/>
  <c r="KF87" i="2"/>
  <c r="KF88" i="2"/>
  <c r="QD77" i="2"/>
  <c r="QD78" i="2"/>
  <c r="QD79" i="2"/>
  <c r="QD80" i="2"/>
  <c r="QD81" i="2"/>
  <c r="QD82" i="2"/>
  <c r="QD83" i="2"/>
  <c r="SA76" i="2"/>
  <c r="SA77" i="2"/>
  <c r="SA78" i="2"/>
  <c r="SA79" i="2"/>
  <c r="SA80" i="2"/>
  <c r="SA81" i="2"/>
  <c r="SA82" i="2"/>
  <c r="SA83" i="2"/>
  <c r="SA84" i="2"/>
  <c r="SA85" i="2"/>
  <c r="SA86" i="2"/>
  <c r="SA87" i="2"/>
  <c r="SA88" i="2"/>
  <c r="SA89" i="2"/>
  <c r="SA90" i="2"/>
  <c r="SA91" i="2"/>
  <c r="SA92" i="2"/>
  <c r="SA93" i="2"/>
  <c r="SA94" i="2"/>
  <c r="SA95" i="2"/>
  <c r="SA96" i="2"/>
  <c r="SA97" i="2"/>
  <c r="SA75" i="2"/>
  <c r="SA74" i="2"/>
  <c r="SA73" i="2"/>
  <c r="SA72" i="2"/>
  <c r="SA71" i="2"/>
  <c r="SA70" i="2"/>
  <c r="SA69" i="2"/>
  <c r="SA68" i="2"/>
  <c r="SA67" i="2"/>
  <c r="SA66" i="2"/>
  <c r="SA65" i="2"/>
  <c r="SA64" i="2"/>
  <c r="SA63" i="2"/>
  <c r="SA62" i="2"/>
  <c r="SA61" i="2"/>
  <c r="SA60" i="2"/>
  <c r="SA59" i="2"/>
  <c r="SA58" i="2"/>
  <c r="SA57" i="2"/>
  <c r="SA56" i="2"/>
  <c r="SA55" i="2"/>
  <c r="SA54" i="2"/>
  <c r="SA53" i="2"/>
  <c r="SA52" i="2"/>
  <c r="SA51" i="2"/>
  <c r="SA50" i="2"/>
  <c r="SA49" i="2"/>
  <c r="SA48" i="2"/>
  <c r="SA47" i="2"/>
  <c r="SA46" i="2"/>
  <c r="SA45" i="2"/>
  <c r="SA44" i="2"/>
  <c r="SA43" i="2"/>
  <c r="SA42" i="2"/>
  <c r="SA41" i="2"/>
  <c r="SA40" i="2"/>
  <c r="SA39" i="2"/>
  <c r="SA38" i="2"/>
  <c r="SA37" i="2"/>
  <c r="SA36" i="2"/>
  <c r="SA35" i="2"/>
  <c r="SA34" i="2"/>
  <c r="SA33" i="2"/>
  <c r="SA32" i="2"/>
  <c r="SA31" i="2"/>
  <c r="SA30" i="2"/>
  <c r="SA29" i="2"/>
  <c r="SA28" i="2"/>
  <c r="SA27" i="2"/>
  <c r="SA26" i="2"/>
  <c r="NL77" i="2"/>
  <c r="NL78" i="2"/>
  <c r="NL79" i="2"/>
  <c r="NL80" i="2"/>
  <c r="NL81" i="2"/>
  <c r="NL82" i="2"/>
  <c r="NL83" i="2"/>
  <c r="NL84" i="2"/>
  <c r="NE77" i="2"/>
  <c r="EO77" i="2"/>
  <c r="EO78" i="2"/>
  <c r="EO79" i="2"/>
  <c r="EO80" i="2"/>
  <c r="EO81" i="2"/>
  <c r="EO82" i="2"/>
  <c r="GL78" i="2"/>
  <c r="GL79" i="2"/>
  <c r="GL80" i="2"/>
  <c r="GL81" i="2"/>
  <c r="GL82" i="2"/>
  <c r="GL83" i="2"/>
  <c r="GL84" i="2"/>
  <c r="GL85" i="2"/>
  <c r="GL86" i="2"/>
  <c r="GL87" i="2"/>
  <c r="GL88" i="2"/>
  <c r="GL89" i="2"/>
  <c r="AU78" i="2"/>
  <c r="AU79" i="2"/>
  <c r="AU80" i="2"/>
  <c r="AU81" i="2"/>
  <c r="AU82" i="2"/>
  <c r="AU83" i="2"/>
  <c r="NE81" i="2"/>
  <c r="NE82" i="2"/>
  <c r="NE83" i="2"/>
  <c r="NE84" i="2"/>
  <c r="NE86" i="2"/>
  <c r="NE87" i="2"/>
  <c r="NE88" i="2"/>
  <c r="NE89" i="2"/>
  <c r="NE90" i="2"/>
  <c r="NE91" i="2"/>
  <c r="NE92" i="2"/>
  <c r="NE48" i="2"/>
  <c r="NE49" i="2"/>
  <c r="NE50" i="2"/>
  <c r="NE51" i="2"/>
  <c r="NE52" i="2"/>
  <c r="NE53" i="2"/>
  <c r="NE54" i="2"/>
  <c r="NE55" i="2"/>
  <c r="NE56" i="2"/>
  <c r="NE57" i="2"/>
  <c r="NE58" i="2"/>
  <c r="NE59" i="2"/>
  <c r="NE60" i="2"/>
  <c r="NE61" i="2"/>
  <c r="NE62" i="2"/>
  <c r="NE63" i="2"/>
  <c r="NE64" i="2"/>
  <c r="NE65" i="2"/>
  <c r="NE66" i="2"/>
  <c r="NE67" i="2"/>
  <c r="NE68" i="2"/>
  <c r="NE69" i="2"/>
  <c r="NE70" i="2"/>
  <c r="NE71" i="2"/>
  <c r="NE72" i="2"/>
  <c r="NE73" i="2"/>
  <c r="NE74" i="2"/>
  <c r="NE75" i="2"/>
  <c r="NE76" i="2"/>
  <c r="NE78" i="2"/>
  <c r="NE79" i="2"/>
  <c r="NE80" i="2"/>
  <c r="QR76" i="2"/>
  <c r="QR77" i="2"/>
  <c r="QR78" i="2"/>
  <c r="QR79" i="2"/>
  <c r="QR80" i="2"/>
  <c r="QR81" i="2"/>
  <c r="QR82" i="2"/>
  <c r="QR83" i="2"/>
  <c r="QR84" i="2"/>
  <c r="IP76" i="2"/>
  <c r="IP77" i="2"/>
  <c r="IP78" i="2"/>
  <c r="IP79" i="2"/>
  <c r="IP80" i="2"/>
  <c r="IP81" i="2"/>
  <c r="IP82" i="2"/>
  <c r="IP83" i="2"/>
  <c r="PW76" i="2"/>
  <c r="PW77" i="2"/>
  <c r="PW78" i="2"/>
  <c r="PW79" i="2"/>
  <c r="PW80" i="2"/>
  <c r="PW81" i="2"/>
  <c r="PW82" i="2"/>
  <c r="MJ76" i="2"/>
  <c r="MJ77" i="2"/>
  <c r="MJ78" i="2"/>
  <c r="MJ79" i="2"/>
  <c r="MJ80" i="2"/>
  <c r="MJ81" i="2"/>
  <c r="MJ82" i="2"/>
  <c r="MJ83" i="2"/>
  <c r="BI76" i="2"/>
  <c r="BI77" i="2"/>
  <c r="BI78" i="2"/>
  <c r="BI79" i="2"/>
  <c r="BI80" i="2"/>
  <c r="BI81" i="2"/>
  <c r="BI82" i="2"/>
  <c r="BI83" i="2"/>
  <c r="BI84" i="2"/>
  <c r="BI85" i="2"/>
  <c r="BI86" i="2"/>
  <c r="GZ77" i="2"/>
  <c r="GZ78" i="2"/>
  <c r="GZ79" i="2"/>
  <c r="GZ80" i="2"/>
  <c r="GZ81" i="2"/>
  <c r="GZ82" i="2"/>
  <c r="GZ83" i="2"/>
  <c r="NZ77" i="2"/>
  <c r="NZ78" i="2"/>
  <c r="NZ79" i="2"/>
  <c r="NZ80" i="2"/>
  <c r="NZ81" i="2"/>
  <c r="NZ82" i="2"/>
  <c r="NZ83" i="2"/>
  <c r="NZ84" i="2"/>
  <c r="NZ85" i="2"/>
  <c r="NZ86" i="2"/>
  <c r="RM76" i="2"/>
  <c r="RM77" i="2"/>
  <c r="RM78" i="2"/>
  <c r="RM79" i="2"/>
  <c r="RM80" i="2"/>
  <c r="RM81" i="2"/>
  <c r="RM82" i="2"/>
  <c r="RM83" i="2"/>
  <c r="RM84" i="2"/>
  <c r="RM85" i="2"/>
  <c r="RM86" i="2"/>
  <c r="RM87" i="2"/>
  <c r="RM88" i="2"/>
  <c r="QY76" i="2"/>
  <c r="QY77" i="2"/>
  <c r="QY78" i="2"/>
  <c r="QY79" i="2"/>
  <c r="QY80" i="2"/>
  <c r="QY81" i="2"/>
  <c r="QY82" i="2"/>
  <c r="QY83" i="2"/>
  <c r="RF76" i="2"/>
  <c r="RF77" i="2"/>
  <c r="RF78" i="2"/>
  <c r="RF79" i="2"/>
  <c r="RF80" i="2"/>
  <c r="RF81" i="2"/>
  <c r="RF82" i="2"/>
  <c r="RF83" i="2"/>
  <c r="RF84" i="2"/>
  <c r="RF85" i="2"/>
  <c r="RF86" i="2"/>
  <c r="CD76" i="2"/>
  <c r="CD77" i="2"/>
  <c r="CD78" i="2"/>
  <c r="CD79" i="2"/>
  <c r="CD80" i="2"/>
  <c r="CD81" i="2"/>
  <c r="CD82" i="2"/>
  <c r="CD83" i="2"/>
  <c r="CD84" i="2"/>
  <c r="NS76" i="2"/>
  <c r="NS77" i="2"/>
  <c r="NS78" i="2"/>
  <c r="NS79" i="2"/>
  <c r="NS80" i="2"/>
  <c r="NS81" i="2"/>
  <c r="NS82" i="2"/>
  <c r="AN76" i="2"/>
  <c r="AN77" i="2"/>
  <c r="AN78" i="2"/>
  <c r="AN79" i="2"/>
  <c r="AN80" i="2"/>
  <c r="AN81" i="2"/>
  <c r="AN82" i="2"/>
  <c r="AN83" i="2"/>
  <c r="AN84" i="2"/>
  <c r="AN85" i="2"/>
  <c r="AN86" i="2"/>
  <c r="AN87" i="2"/>
  <c r="RT75" i="2"/>
  <c r="RT74" i="2"/>
  <c r="RT73" i="2"/>
  <c r="RT72" i="2"/>
  <c r="RT71" i="2"/>
  <c r="RT70" i="2"/>
  <c r="RT69" i="2"/>
  <c r="RT68" i="2"/>
  <c r="RT67" i="2"/>
  <c r="RT66" i="2"/>
  <c r="RT65" i="2"/>
  <c r="RT64" i="2"/>
  <c r="RT63" i="2"/>
  <c r="RT62" i="2"/>
  <c r="RT61" i="2"/>
  <c r="RT60" i="2"/>
  <c r="RT59" i="2"/>
  <c r="RT58" i="2"/>
  <c r="RT57" i="2"/>
  <c r="RT56" i="2"/>
  <c r="RT55" i="2"/>
  <c r="RT54" i="2"/>
  <c r="RT53" i="2"/>
  <c r="RT52" i="2"/>
  <c r="RT51" i="2"/>
  <c r="RT50" i="2"/>
  <c r="RT49" i="2"/>
  <c r="RT48" i="2"/>
  <c r="RT47" i="2"/>
  <c r="RT46" i="2"/>
  <c r="RT45" i="2"/>
  <c r="RT44" i="2"/>
  <c r="RT43" i="2"/>
  <c r="RT42" i="2"/>
  <c r="RT41" i="2"/>
  <c r="RT40" i="2"/>
  <c r="RT39" i="2"/>
  <c r="RT38" i="2"/>
  <c r="RT37" i="2"/>
  <c r="RT36" i="2"/>
  <c r="RT35" i="2"/>
  <c r="RT34" i="2"/>
  <c r="RT33" i="2"/>
  <c r="RT32" i="2"/>
  <c r="RT31" i="2"/>
  <c r="RT30" i="2"/>
  <c r="RT29" i="2"/>
  <c r="RT28" i="2"/>
  <c r="RT27" i="2"/>
  <c r="RT26" i="2"/>
  <c r="EA73" i="2"/>
  <c r="EA74" i="2"/>
  <c r="EA75" i="2"/>
  <c r="EA76" i="2"/>
  <c r="HG75" i="2"/>
  <c r="HG76" i="2"/>
  <c r="HG77" i="2"/>
  <c r="HG78" i="2"/>
  <c r="HG79" i="2"/>
  <c r="HG80" i="2"/>
  <c r="HG81" i="2"/>
  <c r="HG82" i="2"/>
  <c r="HG83" i="2"/>
  <c r="HG84" i="2"/>
  <c r="LO75" i="2"/>
  <c r="LO76" i="2"/>
  <c r="LO77" i="2"/>
  <c r="LO78" i="2"/>
  <c r="LO79" i="2"/>
  <c r="LO80" i="2"/>
  <c r="LO81" i="2"/>
  <c r="LO82" i="2"/>
  <c r="LO83" i="2"/>
  <c r="RM75" i="2"/>
  <c r="RM74" i="2"/>
  <c r="RM73" i="2"/>
  <c r="RM72" i="2"/>
  <c r="RM71" i="2"/>
  <c r="RM70" i="2"/>
  <c r="RM69" i="2"/>
  <c r="RM68" i="2"/>
  <c r="RM67" i="2"/>
  <c r="RM66" i="2"/>
  <c r="RM65" i="2"/>
  <c r="RM64" i="2"/>
  <c r="RM63" i="2"/>
  <c r="RM62" i="2"/>
  <c r="RM61" i="2"/>
  <c r="RM60" i="2"/>
  <c r="RM59" i="2"/>
  <c r="RM58" i="2"/>
  <c r="RM57" i="2"/>
  <c r="RM56" i="2"/>
  <c r="RM55" i="2"/>
  <c r="RM54" i="2"/>
  <c r="RM53" i="2"/>
  <c r="RM52" i="2"/>
  <c r="RM51" i="2"/>
  <c r="RM50" i="2"/>
  <c r="RM49" i="2"/>
  <c r="RM48" i="2"/>
  <c r="RM47" i="2"/>
  <c r="RM46" i="2"/>
  <c r="RM45" i="2"/>
  <c r="RM44" i="2"/>
  <c r="RM43" i="2"/>
  <c r="RM42" i="2"/>
  <c r="RM41" i="2"/>
  <c r="RM40" i="2"/>
  <c r="RM39" i="2"/>
  <c r="RM38" i="2"/>
  <c r="RM37" i="2"/>
  <c r="RM36" i="2"/>
  <c r="RM35" i="2"/>
  <c r="RM34" i="2"/>
  <c r="RM33" i="2"/>
  <c r="RM32" i="2"/>
  <c r="RM31" i="2"/>
  <c r="RM30" i="2"/>
  <c r="RM29" i="2"/>
  <c r="RM28" i="2"/>
  <c r="RM27" i="2"/>
  <c r="RM26" i="2"/>
  <c r="II73" i="2"/>
  <c r="II74" i="2"/>
  <c r="II75" i="2"/>
  <c r="II76" i="2"/>
  <c r="II77" i="2"/>
  <c r="II78" i="2"/>
  <c r="II79" i="2"/>
  <c r="II80" i="2"/>
  <c r="II81" i="2"/>
  <c r="RF75" i="2"/>
  <c r="RF74" i="2"/>
  <c r="RF73" i="2"/>
  <c r="RF72" i="2"/>
  <c r="RF71" i="2"/>
  <c r="RF70" i="2"/>
  <c r="RF69" i="2"/>
  <c r="RF68" i="2"/>
  <c r="RF67" i="2"/>
  <c r="RF66" i="2"/>
  <c r="RF65" i="2"/>
  <c r="RF64" i="2"/>
  <c r="RF63" i="2"/>
  <c r="RF62" i="2"/>
  <c r="RF61" i="2"/>
  <c r="RF60" i="2"/>
  <c r="RF59" i="2"/>
  <c r="RF58" i="2"/>
  <c r="RF57" i="2"/>
  <c r="RF56" i="2"/>
  <c r="RF55" i="2"/>
  <c r="RF54" i="2"/>
  <c r="RF53" i="2"/>
  <c r="RF52" i="2"/>
  <c r="RF51" i="2"/>
  <c r="RF50" i="2"/>
  <c r="RF49" i="2"/>
  <c r="RF48" i="2"/>
  <c r="RF47" i="2"/>
  <c r="RF46" i="2"/>
  <c r="RF45" i="2"/>
  <c r="RF44" i="2"/>
  <c r="RF43" i="2"/>
  <c r="RF42" i="2"/>
  <c r="RF41" i="2"/>
  <c r="RF40" i="2"/>
  <c r="RF39" i="2"/>
  <c r="RF38" i="2"/>
  <c r="RF37" i="2"/>
  <c r="RF36" i="2"/>
  <c r="RF35" i="2"/>
  <c r="RF34" i="2"/>
  <c r="RF33" i="2"/>
  <c r="RF32" i="2"/>
  <c r="RF31" i="2"/>
  <c r="RF30" i="2"/>
  <c r="RF29" i="2"/>
  <c r="RF28" i="2"/>
  <c r="RF27" i="2"/>
  <c r="RF26" i="2"/>
  <c r="QY75" i="2"/>
  <c r="QY74" i="2"/>
  <c r="QY73" i="2"/>
  <c r="QY72" i="2"/>
  <c r="QY71" i="2"/>
  <c r="QY70" i="2"/>
  <c r="QY69" i="2"/>
  <c r="QY68" i="2"/>
  <c r="QY67" i="2"/>
  <c r="QY66" i="2"/>
  <c r="QY65" i="2"/>
  <c r="QY64" i="2"/>
  <c r="QY63" i="2"/>
  <c r="QY62" i="2"/>
  <c r="QY61" i="2"/>
  <c r="QY60" i="2"/>
  <c r="QY59" i="2"/>
  <c r="QY58" i="2"/>
  <c r="QY57" i="2"/>
  <c r="QY56" i="2"/>
  <c r="QY55" i="2"/>
  <c r="QY54" i="2"/>
  <c r="QY53" i="2"/>
  <c r="QY52" i="2"/>
  <c r="QY51" i="2"/>
  <c r="QY50" i="2"/>
  <c r="QY49" i="2"/>
  <c r="QY48" i="2"/>
  <c r="QY47" i="2"/>
  <c r="QY46" i="2"/>
  <c r="QY45" i="2"/>
  <c r="QY44" i="2"/>
  <c r="QY43" i="2"/>
  <c r="QY42" i="2"/>
  <c r="QY41" i="2"/>
  <c r="QY40" i="2"/>
  <c r="QY39" i="2"/>
  <c r="QY38" i="2"/>
  <c r="QY37" i="2"/>
  <c r="QY36" i="2"/>
  <c r="QY35" i="2"/>
  <c r="QY34" i="2"/>
  <c r="QY33" i="2"/>
  <c r="QY32" i="2"/>
  <c r="QY31" i="2"/>
  <c r="QY30" i="2"/>
  <c r="QY29" i="2"/>
  <c r="QY28" i="2"/>
  <c r="QY27" i="2"/>
  <c r="QY26" i="2"/>
  <c r="MQ72" i="2"/>
  <c r="MQ73" i="2"/>
  <c r="MQ74" i="2"/>
  <c r="MQ75" i="2"/>
  <c r="MQ76" i="2"/>
  <c r="MQ77" i="2"/>
  <c r="MQ78" i="2"/>
  <c r="MQ79" i="2"/>
  <c r="IW74" i="2"/>
  <c r="IW75" i="2"/>
  <c r="IW76" i="2"/>
  <c r="IW77" i="2"/>
  <c r="IW78" i="2"/>
  <c r="IW79" i="2"/>
  <c r="IW80" i="2"/>
  <c r="IW81" i="2"/>
  <c r="PI73" i="2"/>
  <c r="PI74" i="2"/>
  <c r="PI75" i="2"/>
  <c r="PI76" i="2"/>
  <c r="PI77" i="2"/>
  <c r="PI78" i="2"/>
  <c r="PI79" i="2"/>
  <c r="PI80" i="2"/>
  <c r="PI81" i="2"/>
  <c r="GE72" i="2"/>
  <c r="GE73" i="2"/>
  <c r="GE74" i="2"/>
  <c r="GE75" i="2"/>
  <c r="GE76" i="2"/>
  <c r="GE77" i="2"/>
  <c r="GE78" i="2"/>
  <c r="GE79" i="2"/>
  <c r="GE80" i="2"/>
  <c r="GE81" i="2"/>
  <c r="GE82" i="2"/>
  <c r="GE83" i="2"/>
  <c r="GE84" i="2"/>
  <c r="KT71" i="2"/>
  <c r="KT72" i="2"/>
  <c r="KT73" i="2"/>
  <c r="KT74" i="2"/>
  <c r="KT75" i="2"/>
  <c r="KT76" i="2"/>
  <c r="KT77" i="2"/>
  <c r="KT78" i="2"/>
  <c r="KT79" i="2"/>
  <c r="KT80" i="2"/>
  <c r="KT81" i="2"/>
  <c r="KT82" i="2"/>
  <c r="MC73" i="2"/>
  <c r="MC74" i="2"/>
  <c r="MC75" i="2"/>
  <c r="MC76" i="2"/>
  <c r="MC77" i="2"/>
  <c r="MC78" i="2"/>
  <c r="MC79" i="2"/>
  <c r="MC80" i="2"/>
  <c r="MC81" i="2"/>
  <c r="MC82" i="2"/>
  <c r="MC83" i="2"/>
  <c r="B14" i="3"/>
  <c r="E15" i="3" s="1"/>
  <c r="E17" i="3" s="1"/>
  <c r="BW50" i="2"/>
  <c r="E70" i="2"/>
  <c r="E71" i="2"/>
  <c r="E72" i="2"/>
  <c r="E73" i="2"/>
  <c r="E74" i="2"/>
  <c r="IP71" i="2"/>
  <c r="IP72" i="2"/>
  <c r="IP73" i="2"/>
  <c r="EV61" i="2"/>
  <c r="EV62" i="2"/>
  <c r="EV63" i="2"/>
  <c r="EV64" i="2"/>
  <c r="EV65" i="2"/>
  <c r="EV66" i="2"/>
  <c r="EV67" i="2"/>
  <c r="EV68" i="2"/>
  <c r="EV69" i="2"/>
  <c r="EV70" i="2"/>
  <c r="EV71" i="2"/>
  <c r="EV72" i="2"/>
  <c r="EV73" i="2"/>
  <c r="EV74" i="2"/>
  <c r="EV75" i="2"/>
  <c r="EV76" i="2"/>
  <c r="EH71" i="2"/>
  <c r="EH72" i="2"/>
  <c r="NS71" i="2"/>
  <c r="NS72" i="2"/>
  <c r="NS73" i="2"/>
  <c r="NS74" i="2"/>
  <c r="NS75" i="2"/>
  <c r="QR71" i="2"/>
  <c r="QR72" i="2"/>
  <c r="QR73" i="2"/>
  <c r="QR74" i="2"/>
  <c r="QR75" i="2"/>
  <c r="CR70" i="2"/>
  <c r="CR71" i="2"/>
  <c r="CR72" i="2"/>
  <c r="CR73" i="2"/>
  <c r="CR74" i="2"/>
  <c r="CR75" i="2"/>
  <c r="CR76" i="2"/>
  <c r="CR77" i="2"/>
  <c r="CR78" i="2"/>
  <c r="CR79" i="2"/>
  <c r="CR80" i="2"/>
  <c r="GL71" i="2"/>
  <c r="GL72" i="2"/>
  <c r="GL73" i="2"/>
  <c r="GL74" i="2"/>
  <c r="GL75" i="2"/>
  <c r="GL76" i="2"/>
  <c r="GL77" i="2"/>
  <c r="GS67" i="2"/>
  <c r="GS68" i="2"/>
  <c r="GS69" i="2"/>
  <c r="GS70" i="2"/>
  <c r="GS71" i="2"/>
  <c r="GS72" i="2"/>
  <c r="GS73" i="2"/>
  <c r="GS74" i="2"/>
  <c r="GS75" i="2"/>
  <c r="QD71" i="2"/>
  <c r="QD72" i="2"/>
  <c r="QD73" i="2"/>
  <c r="QD74" i="2"/>
  <c r="QD75" i="2"/>
  <c r="QD76" i="2"/>
  <c r="PW68" i="2"/>
  <c r="PW69" i="2"/>
  <c r="PW70" i="2"/>
  <c r="PW71" i="2"/>
  <c r="PW72" i="2"/>
  <c r="PW73" i="2"/>
  <c r="PW74" i="2"/>
  <c r="PW75" i="2"/>
  <c r="PP70" i="2"/>
  <c r="PP71" i="2"/>
  <c r="PP72" i="2"/>
  <c r="PP73" i="2"/>
  <c r="PP74" i="2"/>
  <c r="PP75" i="2"/>
  <c r="PP76" i="2"/>
  <c r="PP77" i="2"/>
  <c r="PP78" i="2"/>
  <c r="PP79" i="2"/>
  <c r="PP80" i="2"/>
  <c r="PP81" i="2"/>
  <c r="NZ69" i="2"/>
  <c r="NZ70" i="2"/>
  <c r="NZ71" i="2"/>
  <c r="NZ72" i="2"/>
  <c r="NZ73" i="2"/>
  <c r="NZ74" i="2"/>
  <c r="NZ75" i="2"/>
  <c r="NZ76" i="2"/>
  <c r="NL69" i="2"/>
  <c r="NL70" i="2"/>
  <c r="NL71" i="2"/>
  <c r="NL72" i="2"/>
  <c r="NL73" i="2"/>
  <c r="NL74" i="2"/>
  <c r="NL75" i="2"/>
  <c r="NL76" i="2"/>
  <c r="IP69" i="2"/>
  <c r="IP70" i="2"/>
  <c r="IP74" i="2"/>
  <c r="IP75" i="2"/>
  <c r="IB68" i="2"/>
  <c r="IB69" i="2"/>
  <c r="IB70" i="2"/>
  <c r="IB71" i="2"/>
  <c r="IB72" i="2"/>
  <c r="IB73" i="2"/>
  <c r="IB74" i="2"/>
  <c r="IB75" i="2"/>
  <c r="IB76" i="2"/>
  <c r="IB77" i="2"/>
  <c r="IB78" i="2"/>
  <c r="IW69" i="2"/>
  <c r="IW70" i="2"/>
  <c r="IW71" i="2"/>
  <c r="IW72" i="2"/>
  <c r="IW73" i="2"/>
  <c r="QR70" i="2"/>
  <c r="QR69" i="2"/>
  <c r="QR68" i="2"/>
  <c r="QR67" i="2"/>
  <c r="QR66" i="2"/>
  <c r="QR65" i="2"/>
  <c r="QR64" i="2"/>
  <c r="QR63" i="2"/>
  <c r="QR62" i="2"/>
  <c r="QR61" i="2"/>
  <c r="QR60" i="2"/>
  <c r="QR59" i="2"/>
  <c r="QR58" i="2"/>
  <c r="QR57" i="2"/>
  <c r="QR56" i="2"/>
  <c r="QR55" i="2"/>
  <c r="QR54" i="2"/>
  <c r="QR53" i="2"/>
  <c r="QR52" i="2"/>
  <c r="QR51" i="2"/>
  <c r="QR50" i="2"/>
  <c r="QR49" i="2"/>
  <c r="QR48" i="2"/>
  <c r="QR47" i="2"/>
  <c r="QR46" i="2"/>
  <c r="QR45" i="2"/>
  <c r="QR44" i="2"/>
  <c r="QR43" i="2"/>
  <c r="QR42" i="2"/>
  <c r="QR41" i="2"/>
  <c r="QR40" i="2"/>
  <c r="QR39" i="2"/>
  <c r="QR38" i="2"/>
  <c r="QR37" i="2"/>
  <c r="QR36" i="2"/>
  <c r="QR35" i="2"/>
  <c r="QR34" i="2"/>
  <c r="QR33" i="2"/>
  <c r="QR32" i="2"/>
  <c r="QR31" i="2"/>
  <c r="QR30" i="2"/>
  <c r="QR29" i="2"/>
  <c r="QR28" i="2"/>
  <c r="QR27" i="2"/>
  <c r="QR26" i="2"/>
  <c r="KF67" i="2"/>
  <c r="KF68" i="2"/>
  <c r="KF69" i="2"/>
  <c r="KF70" i="2"/>
  <c r="KF71" i="2"/>
  <c r="KF72" i="2"/>
  <c r="KF73" i="2"/>
  <c r="KF74" i="2"/>
  <c r="KF75" i="2"/>
  <c r="KF76" i="2"/>
  <c r="II65" i="2"/>
  <c r="II66" i="2"/>
  <c r="II67" i="2"/>
  <c r="II68" i="2"/>
  <c r="II69" i="2"/>
  <c r="II70" i="2"/>
  <c r="II71" i="2"/>
  <c r="II72" i="2"/>
  <c r="EO67" i="2"/>
  <c r="EO68" i="2"/>
  <c r="EO69" i="2"/>
  <c r="EO70" i="2"/>
  <c r="EO71" i="2"/>
  <c r="EO72" i="2"/>
  <c r="EO73" i="2"/>
  <c r="EO74" i="2"/>
  <c r="EO75" i="2"/>
  <c r="EO76" i="2"/>
  <c r="EH67" i="2"/>
  <c r="EH68" i="2"/>
  <c r="EH69" i="2"/>
  <c r="EH70" i="2"/>
  <c r="EH73" i="2"/>
  <c r="EH74" i="2"/>
  <c r="EH75" i="2"/>
  <c r="EH76" i="2"/>
  <c r="EH77" i="2"/>
  <c r="EH78" i="2"/>
  <c r="EH79" i="2"/>
  <c r="EA65" i="2"/>
  <c r="EA66" i="2"/>
  <c r="EA67" i="2"/>
  <c r="EA68" i="2"/>
  <c r="EA69" i="2"/>
  <c r="EA70" i="2"/>
  <c r="EA71" i="2"/>
  <c r="EA72" i="2"/>
  <c r="EA77" i="2"/>
  <c r="EA78" i="2"/>
  <c r="EA79" i="2"/>
  <c r="DT66" i="2"/>
  <c r="DT67" i="2"/>
  <c r="DT68" i="2"/>
  <c r="DT69" i="2"/>
  <c r="DT70" i="2"/>
  <c r="DT71" i="2"/>
  <c r="DT72" i="2"/>
  <c r="DT73" i="2"/>
  <c r="DT74" i="2"/>
  <c r="DT75" i="2"/>
  <c r="DT76" i="2"/>
  <c r="DT77" i="2"/>
  <c r="DT78" i="2"/>
  <c r="DT79" i="2"/>
  <c r="DT80" i="2"/>
  <c r="DT81" i="2"/>
  <c r="GE66" i="2"/>
  <c r="GE67" i="2"/>
  <c r="GE68" i="2"/>
  <c r="GE69" i="2"/>
  <c r="GE70" i="2"/>
  <c r="GE71" i="2"/>
  <c r="MJ67" i="2"/>
  <c r="MJ68" i="2"/>
  <c r="MJ69" i="2"/>
  <c r="MJ70" i="2"/>
  <c r="MJ71" i="2"/>
  <c r="MJ72" i="2"/>
  <c r="MJ73" i="2"/>
  <c r="MJ74" i="2"/>
  <c r="MJ75" i="2"/>
  <c r="PI67" i="2"/>
  <c r="PI68" i="2"/>
  <c r="PI69" i="2"/>
  <c r="PI70" i="2"/>
  <c r="PI71" i="2"/>
  <c r="PI72" i="2"/>
  <c r="BB67" i="2"/>
  <c r="BB68" i="2"/>
  <c r="BB69" i="2"/>
  <c r="BB70" i="2"/>
  <c r="BB71" i="2"/>
  <c r="BB72" i="2"/>
  <c r="BB73" i="2"/>
  <c r="BB74" i="2"/>
  <c r="BB75" i="2"/>
  <c r="BB76" i="2"/>
  <c r="BB77" i="2"/>
  <c r="BB78" i="2"/>
  <c r="BB79" i="2"/>
  <c r="AU68" i="2"/>
  <c r="AU69" i="2"/>
  <c r="AU70" i="2"/>
  <c r="AU71" i="2"/>
  <c r="AU72" i="2"/>
  <c r="AU73" i="2"/>
  <c r="AU74" i="2"/>
  <c r="AU75" i="2"/>
  <c r="AU76" i="2"/>
  <c r="AU77" i="2"/>
  <c r="HG64" i="2"/>
  <c r="HG65" i="2"/>
  <c r="HG66" i="2"/>
  <c r="HG67" i="2"/>
  <c r="HG68" i="2"/>
  <c r="HG69" i="2"/>
  <c r="HG70" i="2"/>
  <c r="HG71" i="2"/>
  <c r="HG72" i="2"/>
  <c r="HG73" i="2"/>
  <c r="HG74" i="2"/>
  <c r="BI64" i="2"/>
  <c r="BI65" i="2"/>
  <c r="BI66" i="2"/>
  <c r="BI67" i="2"/>
  <c r="BI68" i="2"/>
  <c r="BI69" i="2"/>
  <c r="BI70" i="2"/>
  <c r="BI71" i="2"/>
  <c r="BI72" i="2"/>
  <c r="BI73" i="2"/>
  <c r="BI74" i="2"/>
  <c r="BI75" i="2"/>
  <c r="QK68" i="2"/>
  <c r="QK67" i="2"/>
  <c r="QK66" i="2"/>
  <c r="QK65" i="2"/>
  <c r="QK64" i="2"/>
  <c r="QM64" i="2" s="1"/>
  <c r="QK63" i="2"/>
  <c r="QK62" i="2"/>
  <c r="QK45" i="2"/>
  <c r="QK44" i="2"/>
  <c r="QK43" i="2"/>
  <c r="QK42" i="2"/>
  <c r="QK41" i="2"/>
  <c r="QK40" i="2"/>
  <c r="QK39" i="2"/>
  <c r="QK38" i="2"/>
  <c r="QK37" i="2"/>
  <c r="QK36" i="2"/>
  <c r="QK35" i="2"/>
  <c r="QK34" i="2"/>
  <c r="QK33" i="2"/>
  <c r="QK32" i="2"/>
  <c r="QK31" i="2"/>
  <c r="QK30" i="2"/>
  <c r="QK29" i="2"/>
  <c r="QK28" i="2"/>
  <c r="QK27" i="2"/>
  <c r="QK26" i="2"/>
  <c r="CD65" i="2"/>
  <c r="CD66" i="2"/>
  <c r="CD67" i="2"/>
  <c r="CD68" i="2"/>
  <c r="CD69" i="2"/>
  <c r="CD70" i="2"/>
  <c r="CD71" i="2"/>
  <c r="CD72" i="2"/>
  <c r="CD73" i="2"/>
  <c r="CD74" i="2"/>
  <c r="CD75" i="2"/>
  <c r="LO64" i="2"/>
  <c r="LO65" i="2"/>
  <c r="LO66" i="2"/>
  <c r="LO67" i="2"/>
  <c r="LO68" i="2"/>
  <c r="LO69" i="2"/>
  <c r="LO70" i="2"/>
  <c r="LO71" i="2"/>
  <c r="LO72" i="2"/>
  <c r="LO73" i="2"/>
  <c r="LO74" i="2"/>
  <c r="BP50" i="2"/>
  <c r="BP51" i="2"/>
  <c r="BP52" i="2"/>
  <c r="BP53" i="2"/>
  <c r="BP54" i="2"/>
  <c r="BP55" i="2"/>
  <c r="BP56" i="2"/>
  <c r="BP57" i="2"/>
  <c r="BP58" i="2"/>
  <c r="BP59" i="2"/>
  <c r="BP60" i="2"/>
  <c r="BP61" i="2"/>
  <c r="BP62" i="2"/>
  <c r="BP63" i="2"/>
  <c r="BP64" i="2"/>
  <c r="BP65" i="2"/>
  <c r="BP66" i="2"/>
  <c r="BP67" i="2"/>
  <c r="BP68" i="2"/>
  <c r="BP69" i="2"/>
  <c r="BP70" i="2"/>
  <c r="BP71" i="2"/>
  <c r="BP72" i="2"/>
  <c r="BP73" i="2"/>
  <c r="BP74" i="2"/>
  <c r="BP75" i="2"/>
  <c r="BP76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E62" i="2"/>
  <c r="E63" i="2"/>
  <c r="E64" i="2"/>
  <c r="E65" i="2"/>
  <c r="E66" i="2"/>
  <c r="E67" i="2"/>
  <c r="E68" i="2"/>
  <c r="E69" i="2"/>
  <c r="E75" i="2"/>
  <c r="E76" i="2"/>
  <c r="E77" i="2"/>
  <c r="E78" i="2"/>
  <c r="E79" i="2"/>
  <c r="GS25" i="2"/>
  <c r="HG53" i="2"/>
  <c r="GE53" i="2"/>
  <c r="GE54" i="2"/>
  <c r="GE55" i="2"/>
  <c r="GE56" i="2"/>
  <c r="GE57" i="2"/>
  <c r="PB45" i="2"/>
  <c r="PB46" i="2"/>
  <c r="PB47" i="2"/>
  <c r="PB48" i="2"/>
  <c r="PB49" i="2"/>
  <c r="PB50" i="2"/>
  <c r="PB51" i="2"/>
  <c r="PB52" i="2"/>
  <c r="PB53" i="2"/>
  <c r="PB54" i="2"/>
  <c r="PB55" i="2"/>
  <c r="PB56" i="2"/>
  <c r="PB57" i="2"/>
  <c r="PB58" i="2"/>
  <c r="PB59" i="2"/>
  <c r="PB60" i="2"/>
  <c r="PB61" i="2"/>
  <c r="FC49" i="2"/>
  <c r="FC50" i="2"/>
  <c r="FC51" i="2"/>
  <c r="FC52" i="2"/>
  <c r="FC53" i="2"/>
  <c r="FC54" i="2"/>
  <c r="FC55" i="2"/>
  <c r="FC56" i="2"/>
  <c r="FC57" i="2"/>
  <c r="FC58" i="2"/>
  <c r="FC59" i="2"/>
  <c r="FC60" i="2"/>
  <c r="FC61" i="2"/>
  <c r="FC62" i="2"/>
  <c r="BI57" i="2"/>
  <c r="IB63" i="2"/>
  <c r="IB64" i="2"/>
  <c r="IP51" i="2"/>
  <c r="IP52" i="2"/>
  <c r="IP53" i="2"/>
  <c r="IP54" i="2"/>
  <c r="IP55" i="2"/>
  <c r="IP56" i="2"/>
  <c r="IP57" i="2"/>
  <c r="IP58" i="2"/>
  <c r="IP59" i="2"/>
  <c r="IP60" i="2"/>
  <c r="IP61" i="2"/>
  <c r="IP62" i="2"/>
  <c r="IP63" i="2"/>
  <c r="IP64" i="2"/>
  <c r="IP65" i="2"/>
  <c r="IP66" i="2"/>
  <c r="IP67" i="2"/>
  <c r="IP68" i="2"/>
  <c r="CR61" i="2"/>
  <c r="CR62" i="2"/>
  <c r="CR63" i="2"/>
  <c r="CR64" i="2"/>
  <c r="CR65" i="2"/>
  <c r="CR66" i="2"/>
  <c r="CR67" i="2"/>
  <c r="CR68" i="2"/>
  <c r="CR69" i="2"/>
  <c r="MQ63" i="2"/>
  <c r="MQ64" i="2"/>
  <c r="MQ65" i="2"/>
  <c r="MQ66" i="2"/>
  <c r="MQ67" i="2"/>
  <c r="MQ68" i="2"/>
  <c r="MQ69" i="2"/>
  <c r="MQ70" i="2"/>
  <c r="MQ71" i="2"/>
  <c r="MJ63" i="2"/>
  <c r="MJ65" i="2"/>
  <c r="MJ66" i="2"/>
  <c r="EA60" i="2"/>
  <c r="EA61" i="2"/>
  <c r="EA62" i="2"/>
  <c r="EA63" i="2"/>
  <c r="EA64" i="2"/>
  <c r="DT59" i="2"/>
  <c r="DT60" i="2"/>
  <c r="DT61" i="2"/>
  <c r="DT62" i="2"/>
  <c r="DT63" i="2"/>
  <c r="DT64" i="2"/>
  <c r="DT65" i="2"/>
  <c r="IW62" i="2"/>
  <c r="BB61" i="2"/>
  <c r="KF62" i="2"/>
  <c r="KF63" i="2"/>
  <c r="KF64" i="2"/>
  <c r="KF65" i="2"/>
  <c r="KF66" i="2"/>
  <c r="QD62" i="2"/>
  <c r="QD63" i="2"/>
  <c r="QD64" i="2"/>
  <c r="QD65" i="2"/>
  <c r="QD66" i="2"/>
  <c r="QD67" i="2"/>
  <c r="QD68" i="2"/>
  <c r="QD69" i="2"/>
  <c r="QD70" i="2"/>
  <c r="GL63" i="2"/>
  <c r="GL64" i="2"/>
  <c r="GL65" i="2"/>
  <c r="GL66" i="2"/>
  <c r="GL67" i="2"/>
  <c r="GL68" i="2"/>
  <c r="GL69" i="2"/>
  <c r="GL70" i="2"/>
  <c r="IW61" i="2"/>
  <c r="IW63" i="2"/>
  <c r="IW64" i="2"/>
  <c r="IW65" i="2"/>
  <c r="IW66" i="2"/>
  <c r="IW67" i="2"/>
  <c r="IW68" i="2"/>
  <c r="NL60" i="2"/>
  <c r="NL61" i="2"/>
  <c r="NL62" i="2"/>
  <c r="NL63" i="2"/>
  <c r="NL64" i="2"/>
  <c r="NL65" i="2"/>
  <c r="NL66" i="2"/>
  <c r="NL67" i="2"/>
  <c r="NL68" i="2"/>
  <c r="GE61" i="2"/>
  <c r="GE62" i="2"/>
  <c r="GE63" i="2"/>
  <c r="GE64" i="2"/>
  <c r="GE65" i="2"/>
  <c r="PI59" i="2"/>
  <c r="PI60" i="2"/>
  <c r="PI61" i="2"/>
  <c r="PI62" i="2"/>
  <c r="PI63" i="2"/>
  <c r="PI64" i="2"/>
  <c r="PI65" i="2"/>
  <c r="PI66" i="2"/>
  <c r="NZ51" i="2"/>
  <c r="NZ52" i="2"/>
  <c r="NZ53" i="2"/>
  <c r="NZ54" i="2"/>
  <c r="NZ55" i="2"/>
  <c r="NZ56" i="2"/>
  <c r="NZ57" i="2"/>
  <c r="NZ58" i="2"/>
  <c r="NZ59" i="2"/>
  <c r="NZ60" i="2"/>
  <c r="NZ61" i="2"/>
  <c r="NZ62" i="2"/>
  <c r="NZ63" i="2"/>
  <c r="NZ64" i="2"/>
  <c r="NZ65" i="2"/>
  <c r="NZ66" i="2"/>
  <c r="NZ67" i="2"/>
  <c r="NZ68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X59" i="2" s="1"/>
  <c r="EV60" i="2"/>
  <c r="PW55" i="2"/>
  <c r="PW56" i="2"/>
  <c r="PW57" i="2"/>
  <c r="PW58" i="2"/>
  <c r="PW59" i="2"/>
  <c r="PW60" i="2"/>
  <c r="PW61" i="2"/>
  <c r="PW62" i="2"/>
  <c r="PW63" i="2"/>
  <c r="PW64" i="2"/>
  <c r="PW65" i="2"/>
  <c r="PW66" i="2"/>
  <c r="PW67" i="2"/>
  <c r="PP61" i="2"/>
  <c r="PP62" i="2"/>
  <c r="PP63" i="2"/>
  <c r="PP64" i="2"/>
  <c r="PP65" i="2"/>
  <c r="PP66" i="2"/>
  <c r="PP67" i="2"/>
  <c r="PP68" i="2"/>
  <c r="PP69" i="2"/>
  <c r="EO60" i="2"/>
  <c r="EO61" i="2"/>
  <c r="EO62" i="2"/>
  <c r="EO63" i="2"/>
  <c r="EO64" i="2"/>
  <c r="EO65" i="2"/>
  <c r="EO66" i="2"/>
  <c r="IB60" i="2"/>
  <c r="IB61" i="2"/>
  <c r="IB62" i="2"/>
  <c r="IB65" i="2"/>
  <c r="IB66" i="2"/>
  <c r="IB67" i="2"/>
  <c r="BI58" i="2"/>
  <c r="BI59" i="2"/>
  <c r="BI60" i="2"/>
  <c r="BI61" i="2"/>
  <c r="BI62" i="2"/>
  <c r="BI63" i="2"/>
  <c r="KT57" i="2"/>
  <c r="KT58" i="2"/>
  <c r="KT59" i="2"/>
  <c r="KT60" i="2"/>
  <c r="KT61" i="2"/>
  <c r="KT62" i="2"/>
  <c r="KT63" i="2"/>
  <c r="KT64" i="2"/>
  <c r="KT65" i="2"/>
  <c r="KT66" i="2"/>
  <c r="KT67" i="2"/>
  <c r="KT68" i="2"/>
  <c r="KT69" i="2"/>
  <c r="KT70" i="2"/>
  <c r="QD57" i="2"/>
  <c r="QD58" i="2"/>
  <c r="QD59" i="2"/>
  <c r="QD60" i="2"/>
  <c r="QD61" i="2"/>
  <c r="QD53" i="2"/>
  <c r="QD54" i="2"/>
  <c r="QD55" i="2"/>
  <c r="QD56" i="2"/>
  <c r="PP56" i="2"/>
  <c r="PP57" i="2"/>
  <c r="PP58" i="2"/>
  <c r="PP59" i="2"/>
  <c r="PP60" i="2"/>
  <c r="DT52" i="2"/>
  <c r="BW48" i="2"/>
  <c r="BW49" i="2"/>
  <c r="BW51" i="2"/>
  <c r="BW52" i="2"/>
  <c r="BW53" i="2"/>
  <c r="BW54" i="2"/>
  <c r="BW55" i="2"/>
  <c r="BW56" i="2"/>
  <c r="BW57" i="2"/>
  <c r="BW58" i="2"/>
  <c r="BW59" i="2"/>
  <c r="BW60" i="2"/>
  <c r="BW61" i="2"/>
  <c r="BW62" i="2"/>
  <c r="BW63" i="2"/>
  <c r="BW64" i="2"/>
  <c r="BW65" i="2"/>
  <c r="BW66" i="2"/>
  <c r="BW67" i="2"/>
  <c r="BI51" i="2"/>
  <c r="BI52" i="2"/>
  <c r="BI53" i="2"/>
  <c r="BI54" i="2"/>
  <c r="BI55" i="2"/>
  <c r="BI56" i="2"/>
  <c r="QD52" i="2"/>
  <c r="QD51" i="2"/>
  <c r="QD50" i="2"/>
  <c r="QD49" i="2"/>
  <c r="QD48" i="2"/>
  <c r="QD47" i="2"/>
  <c r="QD46" i="2"/>
  <c r="QD45" i="2"/>
  <c r="QD44" i="2"/>
  <c r="QD43" i="2"/>
  <c r="QD42" i="2"/>
  <c r="QD41" i="2"/>
  <c r="QD40" i="2"/>
  <c r="QD39" i="2"/>
  <c r="QD38" i="2"/>
  <c r="QD37" i="2"/>
  <c r="QD36" i="2"/>
  <c r="QD35" i="2"/>
  <c r="QD34" i="2"/>
  <c r="QD33" i="2"/>
  <c r="QD32" i="2"/>
  <c r="QD31" i="2"/>
  <c r="QD30" i="2"/>
  <c r="QD29" i="2"/>
  <c r="QD28" i="2"/>
  <c r="QD27" i="2"/>
  <c r="QD26" i="2"/>
  <c r="EH47" i="2"/>
  <c r="EH48" i="2"/>
  <c r="EH49" i="2"/>
  <c r="EH50" i="2"/>
  <c r="EH51" i="2"/>
  <c r="EH52" i="2"/>
  <c r="EH53" i="2"/>
  <c r="EH54" i="2"/>
  <c r="EH55" i="2"/>
  <c r="EH56" i="2"/>
  <c r="EH57" i="2"/>
  <c r="EH58" i="2"/>
  <c r="EH59" i="2"/>
  <c r="EH60" i="2"/>
  <c r="EH61" i="2"/>
  <c r="EH62" i="2"/>
  <c r="EH63" i="2"/>
  <c r="EH64" i="2"/>
  <c r="EH65" i="2"/>
  <c r="EH66" i="2"/>
  <c r="EA47" i="2"/>
  <c r="EA48" i="2"/>
  <c r="EA49" i="2"/>
  <c r="EA50" i="2"/>
  <c r="EA51" i="2"/>
  <c r="EA52" i="2"/>
  <c r="EA53" i="2"/>
  <c r="EA54" i="2"/>
  <c r="EA55" i="2"/>
  <c r="EA56" i="2"/>
  <c r="EA57" i="2"/>
  <c r="EA58" i="2"/>
  <c r="EA59" i="2"/>
  <c r="GL49" i="2"/>
  <c r="GL50" i="2"/>
  <c r="GL51" i="2"/>
  <c r="GL52" i="2"/>
  <c r="GL53" i="2"/>
  <c r="GL54" i="2"/>
  <c r="GL55" i="2"/>
  <c r="GL56" i="2"/>
  <c r="GL57" i="2"/>
  <c r="GL58" i="2"/>
  <c r="GL59" i="2"/>
  <c r="GL60" i="2"/>
  <c r="GL61" i="2"/>
  <c r="GL62" i="2"/>
  <c r="IW49" i="2"/>
  <c r="IW50" i="2"/>
  <c r="IW51" i="2"/>
  <c r="IW52" i="2"/>
  <c r="IW53" i="2"/>
  <c r="IW54" i="2"/>
  <c r="IW55" i="2"/>
  <c r="IW56" i="2"/>
  <c r="IW57" i="2"/>
  <c r="IW58" i="2"/>
  <c r="IW59" i="2"/>
  <c r="IW60" i="2"/>
  <c r="PW54" i="2"/>
  <c r="PW53" i="2"/>
  <c r="PW52" i="2"/>
  <c r="PW51" i="2"/>
  <c r="PW50" i="2"/>
  <c r="PW49" i="2"/>
  <c r="PW48" i="2"/>
  <c r="PW47" i="2"/>
  <c r="PW46" i="2"/>
  <c r="PW45" i="2"/>
  <c r="PW44" i="2"/>
  <c r="PW43" i="2"/>
  <c r="PW42" i="2"/>
  <c r="PW41" i="2"/>
  <c r="PW40" i="2"/>
  <c r="PW39" i="2"/>
  <c r="PW38" i="2"/>
  <c r="PW37" i="2"/>
  <c r="PW36" i="2"/>
  <c r="PW35" i="2"/>
  <c r="PW34" i="2"/>
  <c r="PW33" i="2"/>
  <c r="PW32" i="2"/>
  <c r="PW31" i="2"/>
  <c r="PW30" i="2"/>
  <c r="PW29" i="2"/>
  <c r="PW28" i="2"/>
  <c r="PW27" i="2"/>
  <c r="PW26" i="2"/>
  <c r="OU48" i="2"/>
  <c r="OU49" i="2"/>
  <c r="OU50" i="2"/>
  <c r="OU51" i="2"/>
  <c r="OU52" i="2"/>
  <c r="OU53" i="2"/>
  <c r="OU54" i="2"/>
  <c r="OU55" i="2"/>
  <c r="OU56" i="2"/>
  <c r="OU57" i="2"/>
  <c r="OU58" i="2"/>
  <c r="OU59" i="2"/>
  <c r="NL47" i="2"/>
  <c r="NL48" i="2"/>
  <c r="NL49" i="2"/>
  <c r="NL50" i="2"/>
  <c r="NL51" i="2"/>
  <c r="NL52" i="2"/>
  <c r="NL53" i="2"/>
  <c r="NL54" i="2"/>
  <c r="NL55" i="2"/>
  <c r="NL56" i="2"/>
  <c r="NL57" i="2"/>
  <c r="NL58" i="2"/>
  <c r="NL59" i="2"/>
  <c r="CR49" i="2"/>
  <c r="CR50" i="2"/>
  <c r="CR51" i="2"/>
  <c r="CR52" i="2"/>
  <c r="CR53" i="2"/>
  <c r="CR54" i="2"/>
  <c r="CR55" i="2"/>
  <c r="CR56" i="2"/>
  <c r="CR57" i="2"/>
  <c r="CR58" i="2"/>
  <c r="CR59" i="2"/>
  <c r="CR60" i="2"/>
  <c r="GS45" i="2"/>
  <c r="GS46" i="2"/>
  <c r="GS47" i="2"/>
  <c r="GS48" i="2"/>
  <c r="GS49" i="2"/>
  <c r="GS50" i="2"/>
  <c r="GS51" i="2"/>
  <c r="GS52" i="2"/>
  <c r="GS53" i="2"/>
  <c r="GS54" i="2"/>
  <c r="GS55" i="2"/>
  <c r="GS56" i="2"/>
  <c r="GS57" i="2"/>
  <c r="GS58" i="2"/>
  <c r="GS59" i="2"/>
  <c r="GS60" i="2"/>
  <c r="GS61" i="2"/>
  <c r="GS62" i="2"/>
  <c r="GS63" i="2"/>
  <c r="GS64" i="2"/>
  <c r="GS65" i="2"/>
  <c r="GS66" i="2"/>
  <c r="PI49" i="2"/>
  <c r="PI50" i="2"/>
  <c r="PI51" i="2"/>
  <c r="PI52" i="2"/>
  <c r="PI53" i="2"/>
  <c r="PI54" i="2"/>
  <c r="PI55" i="2"/>
  <c r="PI56" i="2"/>
  <c r="PI57" i="2"/>
  <c r="PI58" i="2"/>
  <c r="MQ48" i="2"/>
  <c r="MQ49" i="2"/>
  <c r="MQ50" i="2"/>
  <c r="MQ51" i="2"/>
  <c r="MQ52" i="2"/>
  <c r="MQ53" i="2"/>
  <c r="MQ54" i="2"/>
  <c r="MQ55" i="2"/>
  <c r="MQ56" i="2"/>
  <c r="MQ57" i="2"/>
  <c r="MQ58" i="2"/>
  <c r="MQ59" i="2"/>
  <c r="MQ60" i="2"/>
  <c r="MQ61" i="2"/>
  <c r="MQ62" i="2"/>
  <c r="GE48" i="2"/>
  <c r="GE49" i="2"/>
  <c r="GE50" i="2"/>
  <c r="GE51" i="2"/>
  <c r="GE52" i="2"/>
  <c r="GE58" i="2"/>
  <c r="GE59" i="2"/>
  <c r="GE60" i="2"/>
  <c r="MJ49" i="2"/>
  <c r="MJ50" i="2"/>
  <c r="MJ51" i="2"/>
  <c r="MJ52" i="2"/>
  <c r="MJ53" i="2"/>
  <c r="MJ54" i="2"/>
  <c r="MJ55" i="2"/>
  <c r="MJ56" i="2"/>
  <c r="MJ57" i="2"/>
  <c r="MJ58" i="2"/>
  <c r="MJ59" i="2"/>
  <c r="MJ60" i="2"/>
  <c r="MJ61" i="2"/>
  <c r="MJ62" i="2"/>
  <c r="EO51" i="2"/>
  <c r="EO52" i="2"/>
  <c r="EO53" i="2"/>
  <c r="EO54" i="2"/>
  <c r="EO55" i="2"/>
  <c r="EO56" i="2"/>
  <c r="EO57" i="2"/>
  <c r="EO58" i="2"/>
  <c r="EO59" i="2"/>
  <c r="DT46" i="2"/>
  <c r="DT47" i="2"/>
  <c r="DT48" i="2"/>
  <c r="DT49" i="2"/>
  <c r="DT50" i="2"/>
  <c r="DT51" i="2"/>
  <c r="DT53" i="2"/>
  <c r="DT54" i="2"/>
  <c r="DT55" i="2"/>
  <c r="DT56" i="2"/>
  <c r="DT57" i="2"/>
  <c r="DT58" i="2"/>
  <c r="PP51" i="2"/>
  <c r="PP52" i="2"/>
  <c r="PP53" i="2"/>
  <c r="PP54" i="2"/>
  <c r="PP55" i="2"/>
  <c r="KF47" i="2"/>
  <c r="KF48" i="2"/>
  <c r="KF49" i="2"/>
  <c r="KF50" i="2"/>
  <c r="KF51" i="2"/>
  <c r="KF52" i="2"/>
  <c r="KF53" i="2"/>
  <c r="KF54" i="2"/>
  <c r="KF55" i="2"/>
  <c r="KF56" i="2"/>
  <c r="KF57" i="2"/>
  <c r="KF58" i="2"/>
  <c r="KF59" i="2"/>
  <c r="KF60" i="2"/>
  <c r="KF61" i="2"/>
  <c r="II51" i="2"/>
  <c r="II52" i="2"/>
  <c r="II53" i="2"/>
  <c r="II54" i="2"/>
  <c r="II55" i="2"/>
  <c r="II56" i="2"/>
  <c r="II57" i="2"/>
  <c r="II58" i="2"/>
  <c r="II59" i="2"/>
  <c r="II60" i="2"/>
  <c r="II61" i="2"/>
  <c r="II62" i="2"/>
  <c r="II63" i="2"/>
  <c r="II64" i="2"/>
  <c r="KM51" i="2"/>
  <c r="KM52" i="2"/>
  <c r="KM53" i="2"/>
  <c r="KM54" i="2"/>
  <c r="KM55" i="2"/>
  <c r="KM56" i="2"/>
  <c r="KM57" i="2"/>
  <c r="KM58" i="2"/>
  <c r="KM59" i="2"/>
  <c r="KM60" i="2"/>
  <c r="KM61" i="2"/>
  <c r="HG46" i="2"/>
  <c r="HG47" i="2"/>
  <c r="HG48" i="2"/>
  <c r="HG49" i="2"/>
  <c r="HG50" i="2"/>
  <c r="HG51" i="2"/>
  <c r="HG52" i="2"/>
  <c r="HG54" i="2"/>
  <c r="HG55" i="2"/>
  <c r="HG56" i="2"/>
  <c r="HG57" i="2"/>
  <c r="HG58" i="2"/>
  <c r="HG59" i="2"/>
  <c r="HG60" i="2"/>
  <c r="HG61" i="2"/>
  <c r="HG62" i="2"/>
  <c r="HG63" i="2"/>
  <c r="KT44" i="2"/>
  <c r="KT45" i="2"/>
  <c r="KT46" i="2"/>
  <c r="KT47" i="2"/>
  <c r="KT48" i="2"/>
  <c r="KT49" i="2"/>
  <c r="KT50" i="2"/>
  <c r="KT51" i="2"/>
  <c r="KT52" i="2"/>
  <c r="KT53" i="2"/>
  <c r="KT54" i="2"/>
  <c r="KT55" i="2"/>
  <c r="KT56" i="2"/>
  <c r="IB47" i="2"/>
  <c r="IB48" i="2"/>
  <c r="IB49" i="2"/>
  <c r="IB50" i="2"/>
  <c r="IB51" i="2"/>
  <c r="IB52" i="2"/>
  <c r="IB53" i="2"/>
  <c r="IB54" i="2"/>
  <c r="IB55" i="2"/>
  <c r="IB56" i="2"/>
  <c r="IB57" i="2"/>
  <c r="IB58" i="2"/>
  <c r="IB59" i="2"/>
  <c r="LO48" i="2"/>
  <c r="LO49" i="2"/>
  <c r="LO50" i="2"/>
  <c r="LO51" i="2"/>
  <c r="LO52" i="2"/>
  <c r="LO53" i="2"/>
  <c r="LO54" i="2"/>
  <c r="LO55" i="2"/>
  <c r="LO56" i="2"/>
  <c r="LO57" i="2"/>
  <c r="LO58" i="2"/>
  <c r="LO59" i="2"/>
  <c r="LO60" i="2"/>
  <c r="LO61" i="2"/>
  <c r="LO62" i="2"/>
  <c r="LO63" i="2"/>
  <c r="CD48" i="2"/>
  <c r="CD49" i="2"/>
  <c r="CD50" i="2"/>
  <c r="CD51" i="2"/>
  <c r="CD52" i="2"/>
  <c r="CD53" i="2"/>
  <c r="CD54" i="2"/>
  <c r="CD55" i="2"/>
  <c r="CD56" i="2"/>
  <c r="CD57" i="2"/>
  <c r="CD58" i="2"/>
  <c r="CD59" i="2"/>
  <c r="CD60" i="2"/>
  <c r="CD61" i="2"/>
  <c r="CD62" i="2"/>
  <c r="CD63" i="2"/>
  <c r="CD64" i="2"/>
  <c r="NS48" i="2"/>
  <c r="NS49" i="2"/>
  <c r="NS50" i="2"/>
  <c r="NS51" i="2"/>
  <c r="NS52" i="2"/>
  <c r="NS53" i="2"/>
  <c r="NS54" i="2"/>
  <c r="NS55" i="2"/>
  <c r="NS56" i="2"/>
  <c r="NS57" i="2"/>
  <c r="NS58" i="2"/>
  <c r="NS59" i="2"/>
  <c r="NS60" i="2"/>
  <c r="NS61" i="2"/>
  <c r="NS62" i="2"/>
  <c r="NS63" i="2"/>
  <c r="NS64" i="2"/>
  <c r="NS65" i="2"/>
  <c r="NS66" i="2"/>
  <c r="NS67" i="2"/>
  <c r="NS68" i="2"/>
  <c r="NS69" i="2"/>
  <c r="NS70" i="2"/>
  <c r="GZ46" i="2"/>
  <c r="GZ47" i="2"/>
  <c r="GZ48" i="2"/>
  <c r="GZ49" i="2"/>
  <c r="GZ50" i="2"/>
  <c r="GZ51" i="2"/>
  <c r="GZ52" i="2"/>
  <c r="GZ53" i="2"/>
  <c r="GZ54" i="2"/>
  <c r="GZ55" i="2"/>
  <c r="GZ56" i="2"/>
  <c r="GZ57" i="2"/>
  <c r="GZ58" i="2"/>
  <c r="GZ59" i="2"/>
  <c r="GZ60" i="2"/>
  <c r="GZ61" i="2"/>
  <c r="GZ62" i="2"/>
  <c r="GZ63" i="2"/>
  <c r="GZ64" i="2"/>
  <c r="GZ65" i="2"/>
  <c r="GZ66" i="2"/>
  <c r="GZ67" i="2"/>
  <c r="GZ68" i="2"/>
  <c r="GZ69" i="2"/>
  <c r="GZ70" i="2"/>
  <c r="GZ71" i="2"/>
  <c r="GZ72" i="2"/>
  <c r="GZ73" i="2"/>
  <c r="GZ74" i="2"/>
  <c r="GZ75" i="2"/>
  <c r="GZ76" i="2"/>
  <c r="BB50" i="2"/>
  <c r="BB51" i="2"/>
  <c r="BB52" i="2"/>
  <c r="BB53" i="2"/>
  <c r="BB54" i="2"/>
  <c r="BB55" i="2"/>
  <c r="BB56" i="2"/>
  <c r="BB57" i="2"/>
  <c r="BB58" i="2"/>
  <c r="BB59" i="2"/>
  <c r="BB60" i="2"/>
  <c r="BB62" i="2"/>
  <c r="BB63" i="2"/>
  <c r="BB64" i="2"/>
  <c r="BB65" i="2"/>
  <c r="BB66" i="2"/>
  <c r="AU51" i="2"/>
  <c r="AU52" i="2"/>
  <c r="AU53" i="2"/>
  <c r="AU54" i="2"/>
  <c r="AU55" i="2"/>
  <c r="AU56" i="2"/>
  <c r="AU57" i="2"/>
  <c r="AU58" i="2"/>
  <c r="AU59" i="2"/>
  <c r="AU60" i="2"/>
  <c r="AU61" i="2"/>
  <c r="AU62" i="2"/>
  <c r="AU63" i="2"/>
  <c r="AU64" i="2"/>
  <c r="AU65" i="2"/>
  <c r="AU66" i="2"/>
  <c r="AU67" i="2"/>
  <c r="AN45" i="2"/>
  <c r="AN46" i="2"/>
  <c r="AN47" i="2"/>
  <c r="AN48" i="2"/>
  <c r="AN49" i="2"/>
  <c r="AN50" i="2"/>
  <c r="AN51" i="2"/>
  <c r="AN52" i="2"/>
  <c r="AN53" i="2"/>
  <c r="AN54" i="2"/>
  <c r="AN55" i="2"/>
  <c r="AN56" i="2"/>
  <c r="AN57" i="2"/>
  <c r="AN58" i="2"/>
  <c r="AN59" i="2"/>
  <c r="AN60" i="2"/>
  <c r="AN61" i="2"/>
  <c r="AN62" i="2"/>
  <c r="AN63" i="2"/>
  <c r="AN64" i="2"/>
  <c r="AN65" i="2"/>
  <c r="AN66" i="2"/>
  <c r="AN67" i="2"/>
  <c r="AN68" i="2"/>
  <c r="AN69" i="2"/>
  <c r="AN70" i="2"/>
  <c r="AN71" i="2"/>
  <c r="AN72" i="2"/>
  <c r="AN73" i="2"/>
  <c r="AN74" i="2"/>
  <c r="AN75" i="2"/>
  <c r="MC47" i="2"/>
  <c r="MC48" i="2"/>
  <c r="MC49" i="2"/>
  <c r="MC50" i="2"/>
  <c r="MC51" i="2"/>
  <c r="MC52" i="2"/>
  <c r="MC53" i="2"/>
  <c r="MC54" i="2"/>
  <c r="MC55" i="2"/>
  <c r="MC56" i="2"/>
  <c r="MC57" i="2"/>
  <c r="MC58" i="2"/>
  <c r="MC59" i="2"/>
  <c r="MC60" i="2"/>
  <c r="MC61" i="2"/>
  <c r="MC62" i="2"/>
  <c r="MC63" i="2"/>
  <c r="MC64" i="2"/>
  <c r="MC65" i="2"/>
  <c r="MC66" i="2"/>
  <c r="MC67" i="2"/>
  <c r="MC68" i="2"/>
  <c r="MC69" i="2"/>
  <c r="MC70" i="2"/>
  <c r="MC71" i="2"/>
  <c r="MC72" i="2"/>
  <c r="HU24" i="2"/>
  <c r="HU25" i="2"/>
  <c r="HU26" i="2"/>
  <c r="HU27" i="2"/>
  <c r="HU28" i="2"/>
  <c r="HU29" i="2"/>
  <c r="HU30" i="2"/>
  <c r="HU31" i="2"/>
  <c r="HU32" i="2"/>
  <c r="HU33" i="2"/>
  <c r="HU34" i="2"/>
  <c r="HU35" i="2"/>
  <c r="HU36" i="2"/>
  <c r="HU37" i="2"/>
  <c r="HU38" i="2"/>
  <c r="HU39" i="2"/>
  <c r="HU40" i="2"/>
  <c r="HU41" i="2"/>
  <c r="HU42" i="2"/>
  <c r="HU43" i="2"/>
  <c r="HU44" i="2"/>
  <c r="HU45" i="2"/>
  <c r="HU46" i="2"/>
  <c r="HU47" i="2"/>
  <c r="HU48" i="2"/>
  <c r="HU49" i="2"/>
  <c r="HU50" i="2"/>
  <c r="HU51" i="2"/>
  <c r="HU52" i="2"/>
  <c r="HU53" i="2"/>
  <c r="HU54" i="2"/>
  <c r="HU55" i="2"/>
  <c r="HU56" i="2"/>
  <c r="HU57" i="2"/>
  <c r="HU58" i="2"/>
  <c r="HU59" i="2"/>
  <c r="HU60" i="2"/>
  <c r="HU61" i="2"/>
  <c r="HU62" i="2"/>
  <c r="HU63" i="2"/>
  <c r="HU64" i="2"/>
  <c r="HU65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E57" i="2"/>
  <c r="E58" i="2"/>
  <c r="E59" i="2"/>
  <c r="E60" i="2"/>
  <c r="E61" i="2"/>
  <c r="E50" i="2"/>
  <c r="E51" i="2"/>
  <c r="E52" i="2"/>
  <c r="E53" i="2"/>
  <c r="E54" i="2"/>
  <c r="E55" i="2"/>
  <c r="E56" i="2"/>
  <c r="PP50" i="2"/>
  <c r="PP49" i="2"/>
  <c r="PP48" i="2"/>
  <c r="PP47" i="2"/>
  <c r="PP46" i="2"/>
  <c r="PP45" i="2"/>
  <c r="PP44" i="2"/>
  <c r="PP43" i="2"/>
  <c r="PP42" i="2"/>
  <c r="PP41" i="2"/>
  <c r="PP40" i="2"/>
  <c r="PP39" i="2"/>
  <c r="PP38" i="2"/>
  <c r="PP37" i="2"/>
  <c r="PP36" i="2"/>
  <c r="PP35" i="2"/>
  <c r="PP34" i="2"/>
  <c r="PP33" i="2"/>
  <c r="PP32" i="2"/>
  <c r="PP31" i="2"/>
  <c r="PP30" i="2"/>
  <c r="PP29" i="2"/>
  <c r="PP28" i="2"/>
  <c r="PP27" i="2"/>
  <c r="PP26" i="2"/>
  <c r="IP50" i="2"/>
  <c r="CK50" i="2"/>
  <c r="EO50" i="2"/>
  <c r="II50" i="2"/>
  <c r="AU50" i="2"/>
  <c r="BI50" i="2"/>
  <c r="PI48" i="2"/>
  <c r="PI47" i="2"/>
  <c r="PI46" i="2"/>
  <c r="PI45" i="2"/>
  <c r="PI44" i="2"/>
  <c r="PI43" i="2"/>
  <c r="PI42" i="2"/>
  <c r="PI41" i="2"/>
  <c r="PI40" i="2"/>
  <c r="PI39" i="2"/>
  <c r="PI38" i="2"/>
  <c r="PI37" i="2"/>
  <c r="PI36" i="2"/>
  <c r="PI35" i="2"/>
  <c r="PI34" i="2"/>
  <c r="PI33" i="2"/>
  <c r="PI32" i="2"/>
  <c r="PI31" i="2"/>
  <c r="PI30" i="2"/>
  <c r="PI29" i="2"/>
  <c r="PI28" i="2"/>
  <c r="PI27" i="2"/>
  <c r="PI26" i="2"/>
  <c r="PB44" i="2"/>
  <c r="PB43" i="2"/>
  <c r="PB42" i="2"/>
  <c r="PB41" i="2"/>
  <c r="PB40" i="2"/>
  <c r="PB39" i="2"/>
  <c r="PB38" i="2"/>
  <c r="PB37" i="2"/>
  <c r="PB36" i="2"/>
  <c r="PB35" i="2"/>
  <c r="PB34" i="2"/>
  <c r="PB33" i="2"/>
  <c r="PB32" i="2"/>
  <c r="PB31" i="2"/>
  <c r="PB30" i="2"/>
  <c r="PB29" i="2"/>
  <c r="PB28" i="2"/>
  <c r="PB27" i="2"/>
  <c r="PB26" i="2"/>
  <c r="OU47" i="2"/>
  <c r="OU46" i="2"/>
  <c r="OU45" i="2"/>
  <c r="OU44" i="2"/>
  <c r="OU43" i="2"/>
  <c r="OU42" i="2"/>
  <c r="OU41" i="2"/>
  <c r="OU40" i="2"/>
  <c r="OU39" i="2"/>
  <c r="OU38" i="2"/>
  <c r="OU37" i="2"/>
  <c r="OU36" i="2"/>
  <c r="OU35" i="2"/>
  <c r="OU34" i="2"/>
  <c r="OU33" i="2"/>
  <c r="OU32" i="2"/>
  <c r="OU31" i="2"/>
  <c r="OU30" i="2"/>
  <c r="OU29" i="2"/>
  <c r="OU28" i="2"/>
  <c r="OU27" i="2"/>
  <c r="OU26" i="2"/>
  <c r="ON49" i="2"/>
  <c r="ON48" i="2"/>
  <c r="ON47" i="2"/>
  <c r="ON46" i="2"/>
  <c r="ON45" i="2"/>
  <c r="ON44" i="2"/>
  <c r="ON43" i="2"/>
  <c r="ON42" i="2"/>
  <c r="ON41" i="2"/>
  <c r="ON40" i="2"/>
  <c r="ON39" i="2"/>
  <c r="ON38" i="2"/>
  <c r="ON37" i="2"/>
  <c r="ON36" i="2"/>
  <c r="ON35" i="2"/>
  <c r="ON34" i="2"/>
  <c r="ON33" i="2"/>
  <c r="ON32" i="2"/>
  <c r="ON31" i="2"/>
  <c r="ON30" i="2"/>
  <c r="ON29" i="2"/>
  <c r="ON28" i="2"/>
  <c r="ON27" i="2"/>
  <c r="ON26" i="2"/>
  <c r="OG50" i="2"/>
  <c r="OG49" i="2"/>
  <c r="OG48" i="2"/>
  <c r="OG47" i="2"/>
  <c r="OG46" i="2"/>
  <c r="OG45" i="2"/>
  <c r="OG44" i="2"/>
  <c r="OG43" i="2"/>
  <c r="OG42" i="2"/>
  <c r="OG41" i="2"/>
  <c r="OG40" i="2"/>
  <c r="OG39" i="2"/>
  <c r="OG38" i="2"/>
  <c r="OG37" i="2"/>
  <c r="OG36" i="2"/>
  <c r="OG35" i="2"/>
  <c r="OG34" i="2"/>
  <c r="OG33" i="2"/>
  <c r="OG32" i="2"/>
  <c r="OG31" i="2"/>
  <c r="OG30" i="2"/>
  <c r="OG29" i="2"/>
  <c r="OG28" i="2"/>
  <c r="OG27" i="2"/>
  <c r="OG26" i="2"/>
  <c r="EA46" i="2"/>
  <c r="JY49" i="2"/>
  <c r="JY50" i="2"/>
  <c r="KM49" i="2"/>
  <c r="KM50" i="2"/>
  <c r="GL48" i="2"/>
  <c r="CD35" i="2"/>
  <c r="CD36" i="2"/>
  <c r="CD37" i="2"/>
  <c r="CD38" i="2"/>
  <c r="CD39" i="2"/>
  <c r="CD40" i="2"/>
  <c r="CD41" i="2"/>
  <c r="CD42" i="2"/>
  <c r="CD43" i="2"/>
  <c r="CD44" i="2"/>
  <c r="CD45" i="2"/>
  <c r="CD46" i="2"/>
  <c r="CD47" i="2"/>
  <c r="NZ50" i="2"/>
  <c r="NZ49" i="2"/>
  <c r="NZ48" i="2"/>
  <c r="NZ47" i="2"/>
  <c r="NZ46" i="2"/>
  <c r="NZ45" i="2"/>
  <c r="NZ44" i="2"/>
  <c r="NZ43" i="2"/>
  <c r="NZ42" i="2"/>
  <c r="NZ41" i="2"/>
  <c r="NZ40" i="2"/>
  <c r="NZ39" i="2"/>
  <c r="NZ38" i="2"/>
  <c r="NZ37" i="2"/>
  <c r="NZ36" i="2"/>
  <c r="NZ35" i="2"/>
  <c r="NZ34" i="2"/>
  <c r="NZ33" i="2"/>
  <c r="NZ32" i="2"/>
  <c r="NZ31" i="2"/>
  <c r="NZ30" i="2"/>
  <c r="NZ29" i="2"/>
  <c r="NZ28" i="2"/>
  <c r="NZ27" i="2"/>
  <c r="NZ26" i="2"/>
  <c r="NS47" i="2"/>
  <c r="NS46" i="2"/>
  <c r="NS45" i="2"/>
  <c r="NS44" i="2"/>
  <c r="NS43" i="2"/>
  <c r="NS42" i="2"/>
  <c r="NS41" i="2"/>
  <c r="NS40" i="2"/>
  <c r="NS39" i="2"/>
  <c r="NS38" i="2"/>
  <c r="NS37" i="2"/>
  <c r="NS36" i="2"/>
  <c r="NS35" i="2"/>
  <c r="NS34" i="2"/>
  <c r="NS33" i="2"/>
  <c r="NS32" i="2"/>
  <c r="NS31" i="2"/>
  <c r="NS30" i="2"/>
  <c r="NS29" i="2"/>
  <c r="NS28" i="2"/>
  <c r="NS27" i="2"/>
  <c r="NS26" i="2"/>
  <c r="BB49" i="2"/>
  <c r="L49" i="2"/>
  <c r="BP47" i="2"/>
  <c r="BP48" i="2"/>
  <c r="BP49" i="2"/>
  <c r="AU49" i="2"/>
  <c r="AU48" i="2"/>
  <c r="CR48" i="2"/>
  <c r="MJ48" i="2"/>
  <c r="EO47" i="2"/>
  <c r="EO48" i="2"/>
  <c r="EO49" i="2"/>
  <c r="NL46" i="2"/>
  <c r="NL45" i="2"/>
  <c r="NL44" i="2"/>
  <c r="NL43" i="2"/>
  <c r="NL42" i="2"/>
  <c r="NL41" i="2"/>
  <c r="NL40" i="2"/>
  <c r="NL39" i="2"/>
  <c r="NL38" i="2"/>
  <c r="NL37" i="2"/>
  <c r="NL36" i="2"/>
  <c r="NL35" i="2"/>
  <c r="NL34" i="2"/>
  <c r="NL33" i="2"/>
  <c r="NL32" i="2"/>
  <c r="NL31" i="2"/>
  <c r="NL30" i="2"/>
  <c r="NL29" i="2"/>
  <c r="NL28" i="2"/>
  <c r="NL27" i="2"/>
  <c r="NL26" i="2"/>
  <c r="IP47" i="2"/>
  <c r="IP48" i="2"/>
  <c r="IP49" i="2"/>
  <c r="CK46" i="2"/>
  <c r="CK47" i="2"/>
  <c r="CK48" i="2"/>
  <c r="CK49" i="2"/>
  <c r="CR44" i="2"/>
  <c r="CR45" i="2"/>
  <c r="CR46" i="2"/>
  <c r="CR47" i="2"/>
  <c r="GE45" i="2"/>
  <c r="GE46" i="2"/>
  <c r="GE47" i="2"/>
  <c r="II47" i="2"/>
  <c r="II48" i="2"/>
  <c r="II49" i="2"/>
  <c r="HG44" i="2"/>
  <c r="HG45" i="2"/>
  <c r="IW47" i="2"/>
  <c r="IW48" i="2"/>
  <c r="E48" i="2"/>
  <c r="E49" i="2"/>
  <c r="L45" i="2"/>
  <c r="L46" i="2"/>
  <c r="L47" i="2"/>
  <c r="L48" i="2"/>
  <c r="BI48" i="2"/>
  <c r="BI49" i="2"/>
  <c r="BB46" i="2"/>
  <c r="BB47" i="2"/>
  <c r="BB48" i="2"/>
  <c r="FC46" i="2"/>
  <c r="FC47" i="2"/>
  <c r="FC48" i="2"/>
  <c r="IB46" i="2"/>
  <c r="E44" i="2"/>
  <c r="E45" i="2"/>
  <c r="E46" i="2"/>
  <c r="E47" i="2"/>
  <c r="GZ43" i="2"/>
  <c r="GZ44" i="2"/>
  <c r="GZ45" i="2"/>
  <c r="EO45" i="2"/>
  <c r="EO46" i="2"/>
  <c r="EH45" i="2"/>
  <c r="EH46" i="2"/>
  <c r="NE47" i="2"/>
  <c r="NE46" i="2"/>
  <c r="NE45" i="2"/>
  <c r="NE44" i="2"/>
  <c r="NE43" i="2"/>
  <c r="NE42" i="2"/>
  <c r="NE41" i="2"/>
  <c r="NE40" i="2"/>
  <c r="NE39" i="2"/>
  <c r="NE38" i="2"/>
  <c r="NE37" i="2"/>
  <c r="NE36" i="2"/>
  <c r="NE35" i="2"/>
  <c r="NE34" i="2"/>
  <c r="NE33" i="2"/>
  <c r="NE32" i="2"/>
  <c r="NE31" i="2"/>
  <c r="NE30" i="2"/>
  <c r="NE29" i="2"/>
  <c r="NE28" i="2"/>
  <c r="NE27" i="2"/>
  <c r="NE26" i="2"/>
  <c r="GL45" i="2"/>
  <c r="GL46" i="2"/>
  <c r="GL47" i="2"/>
  <c r="GS39" i="2"/>
  <c r="GS40" i="2"/>
  <c r="GS41" i="2"/>
  <c r="GS42" i="2"/>
  <c r="GS43" i="2"/>
  <c r="GS44" i="2"/>
  <c r="IB40" i="2"/>
  <c r="IB41" i="2"/>
  <c r="IB42" i="2"/>
  <c r="IB43" i="2"/>
  <c r="IB44" i="2"/>
  <c r="IB45" i="2"/>
  <c r="BB41" i="2"/>
  <c r="BB42" i="2"/>
  <c r="BB43" i="2"/>
  <c r="BB44" i="2"/>
  <c r="BB45" i="2"/>
  <c r="AU39" i="2"/>
  <c r="AU40" i="2"/>
  <c r="AU41" i="2"/>
  <c r="AU42" i="2"/>
  <c r="AU43" i="2"/>
  <c r="AU44" i="2"/>
  <c r="AU45" i="2"/>
  <c r="AU46" i="2"/>
  <c r="AU47" i="2"/>
  <c r="EO42" i="2"/>
  <c r="E40" i="2"/>
  <c r="E41" i="2"/>
  <c r="E42" i="2"/>
  <c r="L40" i="2"/>
  <c r="L41" i="2"/>
  <c r="L42" i="2"/>
  <c r="L43" i="2"/>
  <c r="L44" i="2"/>
  <c r="MX45" i="2"/>
  <c r="MX44" i="2"/>
  <c r="MX43" i="2"/>
  <c r="MX42" i="2"/>
  <c r="MX41" i="2"/>
  <c r="MX40" i="2"/>
  <c r="MX39" i="2"/>
  <c r="MX38" i="2"/>
  <c r="MX37" i="2"/>
  <c r="MX36" i="2"/>
  <c r="MX35" i="2"/>
  <c r="MX34" i="2"/>
  <c r="MX33" i="2"/>
  <c r="MX32" i="2"/>
  <c r="MX31" i="2"/>
  <c r="MX30" i="2"/>
  <c r="MX29" i="2"/>
  <c r="MX28" i="2"/>
  <c r="MX27" i="2"/>
  <c r="MX26" i="2"/>
  <c r="FC42" i="2"/>
  <c r="FC43" i="2"/>
  <c r="FC44" i="2"/>
  <c r="FC45" i="2"/>
  <c r="BP42" i="2"/>
  <c r="BP43" i="2"/>
  <c r="BP44" i="2"/>
  <c r="BP45" i="2"/>
  <c r="BP46" i="2"/>
  <c r="MQ47" i="2"/>
  <c r="MQ46" i="2"/>
  <c r="MQ45" i="2"/>
  <c r="MQ44" i="2"/>
  <c r="MQ43" i="2"/>
  <c r="MQ42" i="2"/>
  <c r="MQ41" i="2"/>
  <c r="MQ40" i="2"/>
  <c r="MQ39" i="2"/>
  <c r="MQ38" i="2"/>
  <c r="MQ37" i="2"/>
  <c r="MQ36" i="2"/>
  <c r="MQ35" i="2"/>
  <c r="MQ34" i="2"/>
  <c r="MQ33" i="2"/>
  <c r="MQ32" i="2"/>
  <c r="MQ31" i="2"/>
  <c r="MQ30" i="2"/>
  <c r="MQ29" i="2"/>
  <c r="MQ28" i="2"/>
  <c r="MQ27" i="2"/>
  <c r="MQ26" i="2"/>
  <c r="MJ47" i="2"/>
  <c r="MJ46" i="2"/>
  <c r="MJ45" i="2"/>
  <c r="MJ44" i="2"/>
  <c r="MJ43" i="2"/>
  <c r="MJ42" i="2"/>
  <c r="MJ41" i="2"/>
  <c r="MJ40" i="2"/>
  <c r="MJ39" i="2"/>
  <c r="MJ38" i="2"/>
  <c r="MJ37" i="2"/>
  <c r="MJ36" i="2"/>
  <c r="MJ35" i="2"/>
  <c r="MJ34" i="2"/>
  <c r="MJ33" i="2"/>
  <c r="MJ32" i="2"/>
  <c r="MJ31" i="2"/>
  <c r="MJ30" i="2"/>
  <c r="MJ29" i="2"/>
  <c r="MJ28" i="2"/>
  <c r="MJ27" i="2"/>
  <c r="MJ26" i="2"/>
  <c r="MC46" i="2"/>
  <c r="MC45" i="2"/>
  <c r="MC44" i="2"/>
  <c r="MC43" i="2"/>
  <c r="MC42" i="2"/>
  <c r="MC41" i="2"/>
  <c r="MC40" i="2"/>
  <c r="MC39" i="2"/>
  <c r="MC38" i="2"/>
  <c r="MC37" i="2"/>
  <c r="MC36" i="2"/>
  <c r="MC35" i="2"/>
  <c r="MC34" i="2"/>
  <c r="MC33" i="2"/>
  <c r="MC32" i="2"/>
  <c r="MC31" i="2"/>
  <c r="MC30" i="2"/>
  <c r="MC29" i="2"/>
  <c r="MC28" i="2"/>
  <c r="MC27" i="2"/>
  <c r="MC26" i="2"/>
  <c r="CK38" i="2"/>
  <c r="CK39" i="2"/>
  <c r="CK40" i="2"/>
  <c r="CK41" i="2"/>
  <c r="CK42" i="2"/>
  <c r="CK43" i="2"/>
  <c r="CK44" i="2"/>
  <c r="CK45" i="2"/>
  <c r="HG38" i="2"/>
  <c r="HG39" i="2"/>
  <c r="HG40" i="2"/>
  <c r="HG41" i="2"/>
  <c r="HG42" i="2"/>
  <c r="HG43" i="2"/>
  <c r="GL37" i="2"/>
  <c r="GL38" i="2"/>
  <c r="GL39" i="2"/>
  <c r="GL40" i="2"/>
  <c r="GL41" i="2"/>
  <c r="GL42" i="2"/>
  <c r="GL43" i="2"/>
  <c r="GL44" i="2"/>
  <c r="EO39" i="2"/>
  <c r="EO40" i="2"/>
  <c r="EO41" i="2"/>
  <c r="EO43" i="2"/>
  <c r="EO44" i="2"/>
  <c r="EH41" i="2"/>
  <c r="EH42" i="2"/>
  <c r="EH43" i="2"/>
  <c r="EH44" i="2"/>
  <c r="DT43" i="2"/>
  <c r="DT44" i="2"/>
  <c r="DT45" i="2"/>
  <c r="EA38" i="2"/>
  <c r="EA39" i="2"/>
  <c r="EA40" i="2"/>
  <c r="EA41" i="2"/>
  <c r="EA42" i="2"/>
  <c r="EA43" i="2"/>
  <c r="EA44" i="2"/>
  <c r="EA45" i="2"/>
  <c r="LV45" i="2"/>
  <c r="LV44" i="2"/>
  <c r="LV43" i="2"/>
  <c r="LV42" i="2"/>
  <c r="LV41" i="2"/>
  <c r="LV40" i="2"/>
  <c r="LV39" i="2"/>
  <c r="LV38" i="2"/>
  <c r="LV37" i="2"/>
  <c r="LV36" i="2"/>
  <c r="LV35" i="2"/>
  <c r="LV34" i="2"/>
  <c r="LV33" i="2"/>
  <c r="LV32" i="2"/>
  <c r="LV31" i="2"/>
  <c r="LV30" i="2"/>
  <c r="LV29" i="2"/>
  <c r="LV28" i="2"/>
  <c r="LV27" i="2"/>
  <c r="LV26" i="2"/>
  <c r="LO47" i="2"/>
  <c r="LO46" i="2"/>
  <c r="LO45" i="2"/>
  <c r="LO44" i="2"/>
  <c r="LO43" i="2"/>
  <c r="LO42" i="2"/>
  <c r="LO41" i="2"/>
  <c r="LO40" i="2"/>
  <c r="LO39" i="2"/>
  <c r="LO38" i="2"/>
  <c r="LO37" i="2"/>
  <c r="LO36" i="2"/>
  <c r="LO35" i="2"/>
  <c r="LO34" i="2"/>
  <c r="LO33" i="2"/>
  <c r="LO32" i="2"/>
  <c r="LO31" i="2"/>
  <c r="LO30" i="2"/>
  <c r="LO29" i="2"/>
  <c r="LO28" i="2"/>
  <c r="LO27" i="2"/>
  <c r="LO26" i="2"/>
  <c r="BW42" i="2"/>
  <c r="BW43" i="2"/>
  <c r="BW44" i="2"/>
  <c r="BW45" i="2"/>
  <c r="BW46" i="2"/>
  <c r="BW47" i="2"/>
  <c r="BI35" i="2"/>
  <c r="BI36" i="2"/>
  <c r="BI37" i="2"/>
  <c r="BI38" i="2"/>
  <c r="BI39" i="2"/>
  <c r="BI40" i="2"/>
  <c r="BI41" i="2"/>
  <c r="BI42" i="2"/>
  <c r="BI43" i="2"/>
  <c r="BI44" i="2"/>
  <c r="BI45" i="2"/>
  <c r="BI46" i="2"/>
  <c r="BI47" i="2"/>
  <c r="LH46" i="2"/>
  <c r="LH45" i="2"/>
  <c r="LH44" i="2"/>
  <c r="LH43" i="2"/>
  <c r="LH42" i="2"/>
  <c r="LH41" i="2"/>
  <c r="LH40" i="2"/>
  <c r="LH39" i="2"/>
  <c r="LH38" i="2"/>
  <c r="LH37" i="2"/>
  <c r="LH36" i="2"/>
  <c r="LH35" i="2"/>
  <c r="LH34" i="2"/>
  <c r="LH33" i="2"/>
  <c r="LH32" i="2"/>
  <c r="LH31" i="2"/>
  <c r="LH30" i="2"/>
  <c r="LH29" i="2"/>
  <c r="LH28" i="2"/>
  <c r="LH27" i="2"/>
  <c r="LH26" i="2"/>
  <c r="KT37" i="2"/>
  <c r="AN35" i="2"/>
  <c r="AN36" i="2"/>
  <c r="AN37" i="2"/>
  <c r="AN38" i="2"/>
  <c r="AN39" i="2"/>
  <c r="AN40" i="2"/>
  <c r="AN41" i="2"/>
  <c r="AN42" i="2"/>
  <c r="AN43" i="2"/>
  <c r="AN44" i="2"/>
  <c r="LA46" i="2"/>
  <c r="LA45" i="2"/>
  <c r="LA44" i="2"/>
  <c r="LA43" i="2"/>
  <c r="LA42" i="2"/>
  <c r="LA41" i="2"/>
  <c r="LA40" i="2"/>
  <c r="LA39" i="2"/>
  <c r="LA38" i="2"/>
  <c r="LA37" i="2"/>
  <c r="LA36" i="2"/>
  <c r="LA35" i="2"/>
  <c r="LA34" i="2"/>
  <c r="LA33" i="2"/>
  <c r="LA32" i="2"/>
  <c r="LA31" i="2"/>
  <c r="LA30" i="2"/>
  <c r="LA29" i="2"/>
  <c r="LA28" i="2"/>
  <c r="LA27" i="2"/>
  <c r="LA26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6" i="2"/>
  <c r="EV37" i="2"/>
  <c r="EV38" i="2"/>
  <c r="EV39" i="2"/>
  <c r="EV40" i="2"/>
  <c r="EX40" i="2" s="1"/>
  <c r="EV41" i="2"/>
  <c r="EV42" i="2"/>
  <c r="KT43" i="2"/>
  <c r="KT42" i="2"/>
  <c r="KT41" i="2"/>
  <c r="KT40" i="2"/>
  <c r="KT39" i="2"/>
  <c r="KT38" i="2"/>
  <c r="KT36" i="2"/>
  <c r="KT35" i="2"/>
  <c r="KT34" i="2"/>
  <c r="KT33" i="2"/>
  <c r="KT32" i="2"/>
  <c r="KT31" i="2"/>
  <c r="KT30" i="2"/>
  <c r="KT29" i="2"/>
  <c r="KT28" i="2"/>
  <c r="KT27" i="2"/>
  <c r="KT26" i="2"/>
  <c r="KM48" i="2"/>
  <c r="KM47" i="2"/>
  <c r="KM46" i="2"/>
  <c r="KM45" i="2"/>
  <c r="KM44" i="2"/>
  <c r="KM43" i="2"/>
  <c r="KM42" i="2"/>
  <c r="KM41" i="2"/>
  <c r="KM40" i="2"/>
  <c r="KM39" i="2"/>
  <c r="KM38" i="2"/>
  <c r="KM37" i="2"/>
  <c r="KM36" i="2"/>
  <c r="KM35" i="2"/>
  <c r="KM34" i="2"/>
  <c r="KM33" i="2"/>
  <c r="KM32" i="2"/>
  <c r="KM31" i="2"/>
  <c r="KM30" i="2"/>
  <c r="KM29" i="2"/>
  <c r="KM28" i="2"/>
  <c r="KM27" i="2"/>
  <c r="KM26" i="2"/>
  <c r="KF46" i="2"/>
  <c r="KF45" i="2"/>
  <c r="KF44" i="2"/>
  <c r="KF43" i="2"/>
  <c r="KF42" i="2"/>
  <c r="KF41" i="2"/>
  <c r="KF40" i="2"/>
  <c r="KF39" i="2"/>
  <c r="KF38" i="2"/>
  <c r="KF37" i="2"/>
  <c r="KF36" i="2"/>
  <c r="KF35" i="2"/>
  <c r="KF34" i="2"/>
  <c r="KF33" i="2"/>
  <c r="KF32" i="2"/>
  <c r="KF31" i="2"/>
  <c r="KF30" i="2"/>
  <c r="KF29" i="2"/>
  <c r="KF28" i="2"/>
  <c r="KF27" i="2"/>
  <c r="KF26" i="2"/>
  <c r="HG25" i="2"/>
  <c r="HG26" i="2"/>
  <c r="HG27" i="2"/>
  <c r="HG28" i="2"/>
  <c r="HG29" i="2"/>
  <c r="HG30" i="2"/>
  <c r="HG31" i="2"/>
  <c r="HG32" i="2"/>
  <c r="HG33" i="2"/>
  <c r="HG34" i="2"/>
  <c r="HG35" i="2"/>
  <c r="HG36" i="2"/>
  <c r="HG37" i="2"/>
  <c r="GZ25" i="2"/>
  <c r="GZ26" i="2"/>
  <c r="GZ27" i="2"/>
  <c r="GZ28" i="2"/>
  <c r="GZ29" i="2"/>
  <c r="GZ30" i="2"/>
  <c r="GZ31" i="2"/>
  <c r="GZ32" i="2"/>
  <c r="GZ33" i="2"/>
  <c r="GZ34" i="2"/>
  <c r="GZ35" i="2"/>
  <c r="GZ36" i="2"/>
  <c r="GZ37" i="2"/>
  <c r="GZ38" i="2"/>
  <c r="GZ39" i="2"/>
  <c r="GZ40" i="2"/>
  <c r="GZ41" i="2"/>
  <c r="GZ42" i="2"/>
  <c r="GS23" i="2"/>
  <c r="GS24" i="2"/>
  <c r="GS26" i="2"/>
  <c r="GS27" i="2"/>
  <c r="GS28" i="2"/>
  <c r="GS29" i="2"/>
  <c r="GS30" i="2"/>
  <c r="GS31" i="2"/>
  <c r="GS32" i="2"/>
  <c r="GS33" i="2"/>
  <c r="GS34" i="2"/>
  <c r="GS35" i="2"/>
  <c r="GS36" i="2"/>
  <c r="GS37" i="2"/>
  <c r="GS38" i="2"/>
  <c r="GE21" i="2"/>
  <c r="GE22" i="2"/>
  <c r="GE23" i="2"/>
  <c r="GE24" i="2"/>
  <c r="GE25" i="2"/>
  <c r="GE26" i="2"/>
  <c r="GE27" i="2"/>
  <c r="GE28" i="2"/>
  <c r="GE29" i="2"/>
  <c r="GE30" i="2"/>
  <c r="GE31" i="2"/>
  <c r="GE32" i="2"/>
  <c r="GE33" i="2"/>
  <c r="GE34" i="2"/>
  <c r="GE35" i="2"/>
  <c r="GE36" i="2"/>
  <c r="GE37" i="2"/>
  <c r="GE38" i="2"/>
  <c r="GE39" i="2"/>
  <c r="GE40" i="2"/>
  <c r="GE41" i="2"/>
  <c r="GE42" i="2"/>
  <c r="GE43" i="2"/>
  <c r="GE44" i="2"/>
  <c r="FX27" i="2"/>
  <c r="FX28" i="2"/>
  <c r="FX29" i="2"/>
  <c r="FX30" i="2"/>
  <c r="FX31" i="2"/>
  <c r="FX32" i="2"/>
  <c r="FX33" i="2"/>
  <c r="FX34" i="2"/>
  <c r="FX35" i="2"/>
  <c r="FX36" i="2"/>
  <c r="FX37" i="2"/>
  <c r="FX38" i="2"/>
  <c r="FX39" i="2"/>
  <c r="FX40" i="2"/>
  <c r="FX41" i="2"/>
  <c r="FX42" i="2"/>
  <c r="FX43" i="2"/>
  <c r="FX44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6" i="2"/>
  <c r="FQ37" i="2"/>
  <c r="FQ38" i="2"/>
  <c r="FQ39" i="2"/>
  <c r="FQ40" i="2"/>
  <c r="FQ41" i="2"/>
  <c r="FQ42" i="2"/>
  <c r="FJ22" i="2"/>
  <c r="FJ23" i="2"/>
  <c r="FJ24" i="2"/>
  <c r="FJ25" i="2"/>
  <c r="FJ26" i="2"/>
  <c r="FJ27" i="2"/>
  <c r="FJ28" i="2"/>
  <c r="FJ29" i="2"/>
  <c r="FJ30" i="2"/>
  <c r="FJ31" i="2"/>
  <c r="FJ32" i="2"/>
  <c r="FJ33" i="2"/>
  <c r="FJ34" i="2"/>
  <c r="FJ35" i="2"/>
  <c r="FJ36" i="2"/>
  <c r="FJ37" i="2"/>
  <c r="FJ38" i="2"/>
  <c r="FJ39" i="2"/>
  <c r="FJ40" i="2"/>
  <c r="FJ41" i="2"/>
  <c r="FJ42" i="2"/>
  <c r="FJ43" i="2"/>
  <c r="FJ44" i="2"/>
  <c r="FC19" i="2"/>
  <c r="FC20" i="2"/>
  <c r="FC21" i="2"/>
  <c r="FC22" i="2"/>
  <c r="FC23" i="2"/>
  <c r="FC24" i="2"/>
  <c r="FC25" i="2"/>
  <c r="FC26" i="2"/>
  <c r="FC27" i="2"/>
  <c r="FC28" i="2"/>
  <c r="FC29" i="2"/>
  <c r="FC30" i="2"/>
  <c r="FC31" i="2"/>
  <c r="FC32" i="2"/>
  <c r="FC33" i="2"/>
  <c r="FC34" i="2"/>
  <c r="FC35" i="2"/>
  <c r="FC36" i="2"/>
  <c r="FC37" i="2"/>
  <c r="FC38" i="2"/>
  <c r="FC39" i="2"/>
  <c r="FC40" i="2"/>
  <c r="FC41" i="2"/>
  <c r="EO24" i="2"/>
  <c r="EO25" i="2"/>
  <c r="EO26" i="2"/>
  <c r="EO27" i="2"/>
  <c r="EO28" i="2"/>
  <c r="EO29" i="2"/>
  <c r="EO30" i="2"/>
  <c r="EO31" i="2"/>
  <c r="EO32" i="2"/>
  <c r="EO33" i="2"/>
  <c r="EO34" i="2"/>
  <c r="EO35" i="2"/>
  <c r="EO36" i="2"/>
  <c r="EO37" i="2"/>
  <c r="EO38" i="2"/>
  <c r="EO23" i="2"/>
  <c r="EH29" i="2"/>
  <c r="EH17" i="2"/>
  <c r="EH18" i="2"/>
  <c r="EH19" i="2"/>
  <c r="EH20" i="2"/>
  <c r="EH21" i="2"/>
  <c r="EH22" i="2"/>
  <c r="EH23" i="2"/>
  <c r="EH24" i="2"/>
  <c r="EH25" i="2"/>
  <c r="EH26" i="2"/>
  <c r="EH27" i="2"/>
  <c r="EH28" i="2"/>
  <c r="EH30" i="2"/>
  <c r="EH31" i="2"/>
  <c r="EH32" i="2"/>
  <c r="EH33" i="2"/>
  <c r="EH34" i="2"/>
  <c r="EH35" i="2"/>
  <c r="EH36" i="2"/>
  <c r="EH37" i="2"/>
  <c r="EH38" i="2"/>
  <c r="EH39" i="2"/>
  <c r="EH40" i="2"/>
  <c r="EA16" i="2"/>
  <c r="EA17" i="2"/>
  <c r="EA18" i="2"/>
  <c r="EA19" i="2"/>
  <c r="EA20" i="2"/>
  <c r="EA21" i="2"/>
  <c r="EA22" i="2"/>
  <c r="EA23" i="2"/>
  <c r="EA24" i="2"/>
  <c r="EA25" i="2"/>
  <c r="EA26" i="2"/>
  <c r="EA27" i="2"/>
  <c r="EA28" i="2"/>
  <c r="EA29" i="2"/>
  <c r="EA30" i="2"/>
  <c r="EA31" i="2"/>
  <c r="EA32" i="2"/>
  <c r="EA33" i="2"/>
  <c r="EA34" i="2"/>
  <c r="EA35" i="2"/>
  <c r="EA36" i="2"/>
  <c r="EA37" i="2"/>
  <c r="DT18" i="2"/>
  <c r="DT19" i="2"/>
  <c r="DT20" i="2"/>
  <c r="DT21" i="2"/>
  <c r="DT22" i="2"/>
  <c r="DT23" i="2"/>
  <c r="DT24" i="2"/>
  <c r="DT25" i="2"/>
  <c r="DT26" i="2"/>
  <c r="DT27" i="2"/>
  <c r="DT28" i="2"/>
  <c r="DT29" i="2"/>
  <c r="DT30" i="2"/>
  <c r="DT31" i="2"/>
  <c r="DT32" i="2"/>
  <c r="DT33" i="2"/>
  <c r="DT34" i="2"/>
  <c r="DT35" i="2"/>
  <c r="DT36" i="2"/>
  <c r="DT37" i="2"/>
  <c r="DT38" i="2"/>
  <c r="DT39" i="2"/>
  <c r="DT40" i="2"/>
  <c r="DT41" i="2"/>
  <c r="DT42" i="2"/>
  <c r="DM16" i="2"/>
  <c r="DM17" i="2"/>
  <c r="DM18" i="2"/>
  <c r="DM19" i="2"/>
  <c r="DM20" i="2"/>
  <c r="DM21" i="2"/>
  <c r="DM22" i="2"/>
  <c r="DM23" i="2"/>
  <c r="DM24" i="2"/>
  <c r="DM25" i="2"/>
  <c r="DM26" i="2"/>
  <c r="DM27" i="2"/>
  <c r="DM28" i="2"/>
  <c r="DM29" i="2"/>
  <c r="DM30" i="2"/>
  <c r="DM31" i="2"/>
  <c r="DM32" i="2"/>
  <c r="DM33" i="2"/>
  <c r="DM34" i="2"/>
  <c r="DM35" i="2"/>
  <c r="DM36" i="2"/>
  <c r="DM37" i="2"/>
  <c r="DM38" i="2"/>
  <c r="DM39" i="2"/>
  <c r="DM40" i="2"/>
  <c r="DM41" i="2"/>
  <c r="DM42" i="2"/>
  <c r="DM43" i="2"/>
  <c r="CR22" i="2"/>
  <c r="CR23" i="2"/>
  <c r="CR24" i="2"/>
  <c r="CR25" i="2"/>
  <c r="CR26" i="2"/>
  <c r="CR27" i="2"/>
  <c r="CR28" i="2"/>
  <c r="CR29" i="2"/>
  <c r="CR30" i="2"/>
  <c r="CR31" i="2"/>
  <c r="CR32" i="2"/>
  <c r="CR33" i="2"/>
  <c r="CR34" i="2"/>
  <c r="CR35" i="2"/>
  <c r="CR36" i="2"/>
  <c r="CR37" i="2"/>
  <c r="CR38" i="2"/>
  <c r="CR39" i="2"/>
  <c r="CR40" i="2"/>
  <c r="CR41" i="2"/>
  <c r="CR42" i="2"/>
  <c r="CR43" i="2"/>
  <c r="CK20" i="2"/>
  <c r="CK21" i="2"/>
  <c r="CK22" i="2"/>
  <c r="CK23" i="2"/>
  <c r="CK24" i="2"/>
  <c r="CK25" i="2"/>
  <c r="CK26" i="2"/>
  <c r="CK27" i="2"/>
  <c r="CK28" i="2"/>
  <c r="CK29" i="2"/>
  <c r="CK30" i="2"/>
  <c r="CK31" i="2"/>
  <c r="CK32" i="2"/>
  <c r="CK33" i="2"/>
  <c r="CK34" i="2"/>
  <c r="CK35" i="2"/>
  <c r="CK36" i="2"/>
  <c r="CK37" i="2"/>
  <c r="CD16" i="2"/>
  <c r="CD17" i="2"/>
  <c r="CD18" i="2"/>
  <c r="CD19" i="2"/>
  <c r="CD20" i="2"/>
  <c r="CD21" i="2"/>
  <c r="CD22" i="2"/>
  <c r="CD23" i="2"/>
  <c r="CD24" i="2"/>
  <c r="CD25" i="2"/>
  <c r="CD26" i="2"/>
  <c r="CD27" i="2"/>
  <c r="CD28" i="2"/>
  <c r="CD29" i="2"/>
  <c r="CD30" i="2"/>
  <c r="CD31" i="2"/>
  <c r="CD32" i="2"/>
  <c r="CD33" i="2"/>
  <c r="CD34" i="2"/>
  <c r="BW24" i="2"/>
  <c r="BW25" i="2"/>
  <c r="BW26" i="2"/>
  <c r="BW27" i="2"/>
  <c r="BW28" i="2"/>
  <c r="BW29" i="2"/>
  <c r="BW30" i="2"/>
  <c r="BW31" i="2"/>
  <c r="BW32" i="2"/>
  <c r="BW33" i="2"/>
  <c r="BW34" i="2"/>
  <c r="BW35" i="2"/>
  <c r="BW36" i="2"/>
  <c r="BW37" i="2"/>
  <c r="BW38" i="2"/>
  <c r="BW39" i="2"/>
  <c r="BW40" i="2"/>
  <c r="BW41" i="2"/>
  <c r="BP24" i="2"/>
  <c r="BP25" i="2"/>
  <c r="BP26" i="2"/>
  <c r="BP27" i="2"/>
  <c r="BP28" i="2"/>
  <c r="BP29" i="2"/>
  <c r="BP30" i="2"/>
  <c r="BP31" i="2"/>
  <c r="BP32" i="2"/>
  <c r="BP33" i="2"/>
  <c r="BP34" i="2"/>
  <c r="BP35" i="2"/>
  <c r="BP36" i="2"/>
  <c r="BP37" i="2"/>
  <c r="BP38" i="2"/>
  <c r="BP39" i="2"/>
  <c r="BP40" i="2"/>
  <c r="BP41" i="2"/>
  <c r="BI26" i="2"/>
  <c r="BI27" i="2"/>
  <c r="BI28" i="2"/>
  <c r="BI29" i="2"/>
  <c r="BI30" i="2"/>
  <c r="BI31" i="2"/>
  <c r="BI32" i="2"/>
  <c r="BI33" i="2"/>
  <c r="BI34" i="2"/>
  <c r="BB25" i="2"/>
  <c r="BB26" i="2"/>
  <c r="BB27" i="2"/>
  <c r="BB28" i="2"/>
  <c r="BB29" i="2"/>
  <c r="BB30" i="2"/>
  <c r="BB31" i="2"/>
  <c r="BB32" i="2"/>
  <c r="BB33" i="2"/>
  <c r="BB34" i="2"/>
  <c r="BB35" i="2"/>
  <c r="BB36" i="2"/>
  <c r="BB37" i="2"/>
  <c r="BB38" i="2"/>
  <c r="BB39" i="2"/>
  <c r="BB40" i="2"/>
  <c r="AU25" i="2"/>
  <c r="AU26" i="2"/>
  <c r="AU27" i="2"/>
  <c r="AU28" i="2"/>
  <c r="AU29" i="2"/>
  <c r="AU30" i="2"/>
  <c r="AU31" i="2"/>
  <c r="AU32" i="2"/>
  <c r="AU33" i="2"/>
  <c r="AU34" i="2"/>
  <c r="AU35" i="2"/>
  <c r="AU36" i="2"/>
  <c r="AU37" i="2"/>
  <c r="AU38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3" i="2"/>
  <c r="GL21" i="2"/>
  <c r="GL22" i="2"/>
  <c r="GL23" i="2"/>
  <c r="GL24" i="2"/>
  <c r="GL25" i="2"/>
  <c r="GL26" i="2"/>
  <c r="GL27" i="2"/>
  <c r="GL28" i="2"/>
  <c r="GL29" i="2"/>
  <c r="GL30" i="2"/>
  <c r="GL31" i="2"/>
  <c r="GL32" i="2"/>
  <c r="GL33" i="2"/>
  <c r="GL34" i="2"/>
  <c r="GL35" i="2"/>
  <c r="GL36" i="2"/>
  <c r="JY48" i="2"/>
  <c r="JY47" i="2"/>
  <c r="JY46" i="2"/>
  <c r="JY45" i="2"/>
  <c r="JY44" i="2"/>
  <c r="JY43" i="2"/>
  <c r="JY42" i="2"/>
  <c r="JY41" i="2"/>
  <c r="JY40" i="2"/>
  <c r="JY39" i="2"/>
  <c r="JY38" i="2"/>
  <c r="JY37" i="2"/>
  <c r="JY36" i="2"/>
  <c r="JY35" i="2"/>
  <c r="JY34" i="2"/>
  <c r="JY33" i="2"/>
  <c r="JY32" i="2"/>
  <c r="JY31" i="2"/>
  <c r="JY30" i="2"/>
  <c r="JY29" i="2"/>
  <c r="JY28" i="2"/>
  <c r="JY27" i="2"/>
  <c r="JY26" i="2"/>
  <c r="JR48" i="2"/>
  <c r="JR47" i="2"/>
  <c r="JR46" i="2"/>
  <c r="JR45" i="2"/>
  <c r="JR44" i="2"/>
  <c r="JR43" i="2"/>
  <c r="JR42" i="2"/>
  <c r="JR41" i="2"/>
  <c r="JR40" i="2"/>
  <c r="JR39" i="2"/>
  <c r="JR38" i="2"/>
  <c r="JR37" i="2"/>
  <c r="JR36" i="2"/>
  <c r="JR35" i="2"/>
  <c r="JR34" i="2"/>
  <c r="JR33" i="2"/>
  <c r="JR32" i="2"/>
  <c r="JR31" i="2"/>
  <c r="JR30" i="2"/>
  <c r="JR29" i="2"/>
  <c r="JR28" i="2"/>
  <c r="JR27" i="2"/>
  <c r="JR26" i="2"/>
  <c r="JK27" i="2"/>
  <c r="JK28" i="2"/>
  <c r="JK29" i="2"/>
  <c r="JK30" i="2"/>
  <c r="JK31" i="2"/>
  <c r="JK32" i="2"/>
  <c r="JK33" i="2"/>
  <c r="JK34" i="2"/>
  <c r="JK35" i="2"/>
  <c r="JK36" i="2"/>
  <c r="JK37" i="2"/>
  <c r="JK38" i="2"/>
  <c r="JK39" i="2"/>
  <c r="JK40" i="2"/>
  <c r="JK41" i="2"/>
  <c r="JK42" i="2"/>
  <c r="JK43" i="2"/>
  <c r="JK44" i="2"/>
  <c r="JK45" i="2"/>
  <c r="JK46" i="2"/>
  <c r="JK47" i="2"/>
  <c r="JK48" i="2"/>
  <c r="JK26" i="2"/>
  <c r="JD46" i="2"/>
  <c r="JD45" i="2"/>
  <c r="JD44" i="2"/>
  <c r="JD43" i="2"/>
  <c r="JD42" i="2"/>
  <c r="JD41" i="2"/>
  <c r="JD40" i="2"/>
  <c r="JD39" i="2"/>
  <c r="JD38" i="2"/>
  <c r="JD37" i="2"/>
  <c r="JD36" i="2"/>
  <c r="JD35" i="2"/>
  <c r="JD34" i="2"/>
  <c r="JD33" i="2"/>
  <c r="JD32" i="2"/>
  <c r="JD31" i="2"/>
  <c r="JD30" i="2"/>
  <c r="JD29" i="2"/>
  <c r="JD28" i="2"/>
  <c r="JD27" i="2"/>
  <c r="JD26" i="2"/>
  <c r="IW46" i="2"/>
  <c r="IW45" i="2"/>
  <c r="IW44" i="2"/>
  <c r="IW43" i="2"/>
  <c r="IW42" i="2"/>
  <c r="IW41" i="2"/>
  <c r="IW40" i="2"/>
  <c r="IW39" i="2"/>
  <c r="IW38" i="2"/>
  <c r="IW37" i="2"/>
  <c r="IW36" i="2"/>
  <c r="IW35" i="2"/>
  <c r="IW34" i="2"/>
  <c r="IW33" i="2"/>
  <c r="IW32" i="2"/>
  <c r="IW31" i="2"/>
  <c r="IW30" i="2"/>
  <c r="IW29" i="2"/>
  <c r="IW28" i="2"/>
  <c r="IW27" i="2"/>
  <c r="IW26" i="2"/>
  <c r="IW25" i="2"/>
  <c r="IP25" i="2"/>
  <c r="IP26" i="2"/>
  <c r="IP27" i="2"/>
  <c r="IP28" i="2"/>
  <c r="IP29" i="2"/>
  <c r="IP30" i="2"/>
  <c r="IP31" i="2"/>
  <c r="IP32" i="2"/>
  <c r="IP33" i="2"/>
  <c r="IP34" i="2"/>
  <c r="IP35" i="2"/>
  <c r="IP36" i="2"/>
  <c r="IP37" i="2"/>
  <c r="IP38" i="2"/>
  <c r="IP39" i="2"/>
  <c r="IP40" i="2"/>
  <c r="IP41" i="2"/>
  <c r="IP42" i="2"/>
  <c r="IP43" i="2"/>
  <c r="IP44" i="2"/>
  <c r="IP45" i="2"/>
  <c r="IP46" i="2"/>
  <c r="IP24" i="2"/>
  <c r="II25" i="2"/>
  <c r="II26" i="2"/>
  <c r="II27" i="2"/>
  <c r="II28" i="2"/>
  <c r="II29" i="2"/>
  <c r="II30" i="2"/>
  <c r="II31" i="2"/>
  <c r="II32" i="2"/>
  <c r="II33" i="2"/>
  <c r="II34" i="2"/>
  <c r="II35" i="2"/>
  <c r="II36" i="2"/>
  <c r="II37" i="2"/>
  <c r="II38" i="2"/>
  <c r="II39" i="2"/>
  <c r="II40" i="2"/>
  <c r="II41" i="2"/>
  <c r="II42" i="2"/>
  <c r="II43" i="2"/>
  <c r="II44" i="2"/>
  <c r="II45" i="2"/>
  <c r="II46" i="2"/>
  <c r="II24" i="2"/>
  <c r="IB25" i="2"/>
  <c r="IB26" i="2"/>
  <c r="IB27" i="2"/>
  <c r="IB28" i="2"/>
  <c r="IB29" i="2"/>
  <c r="IB30" i="2"/>
  <c r="IB31" i="2"/>
  <c r="IB32" i="2"/>
  <c r="IB33" i="2"/>
  <c r="IB34" i="2"/>
  <c r="IB35" i="2"/>
  <c r="IB36" i="2"/>
  <c r="IB37" i="2"/>
  <c r="IB38" i="2"/>
  <c r="IB39" i="2"/>
  <c r="IB24" i="2"/>
  <c r="HU23" i="2"/>
  <c r="HN22" i="2"/>
  <c r="HG23" i="2"/>
  <c r="HG24" i="2"/>
  <c r="HG22" i="2"/>
  <c r="GZ23" i="2"/>
  <c r="GZ24" i="2"/>
  <c r="GZ22" i="2"/>
  <c r="GS22" i="2"/>
  <c r="GL20" i="2"/>
  <c r="GE20" i="2"/>
  <c r="GE19" i="2"/>
  <c r="FX19" i="2"/>
  <c r="FX20" i="2"/>
  <c r="FX21" i="2"/>
  <c r="FX22" i="2"/>
  <c r="FX23" i="2"/>
  <c r="FX24" i="2"/>
  <c r="FX25" i="2"/>
  <c r="FX26" i="2"/>
  <c r="FX18" i="2"/>
  <c r="FQ19" i="2"/>
  <c r="FQ20" i="2"/>
  <c r="FQ21" i="2"/>
  <c r="FQ18" i="2"/>
  <c r="FJ19" i="2"/>
  <c r="FJ20" i="2"/>
  <c r="FJ21" i="2"/>
  <c r="FJ18" i="2"/>
  <c r="FC16" i="2"/>
  <c r="FC17" i="2"/>
  <c r="FC18" i="2"/>
  <c r="FC15" i="2"/>
  <c r="EV16" i="2"/>
  <c r="EV17" i="2"/>
  <c r="EV18" i="2"/>
  <c r="EV19" i="2"/>
  <c r="EV20" i="2"/>
  <c r="EV15" i="2"/>
  <c r="EH12" i="2"/>
  <c r="EH13" i="2"/>
  <c r="EH14" i="2"/>
  <c r="EH15" i="2"/>
  <c r="EH16" i="2"/>
  <c r="EH11" i="2"/>
  <c r="EA12" i="2"/>
  <c r="EA13" i="2"/>
  <c r="EA14" i="2"/>
  <c r="EA15" i="2"/>
  <c r="EA11" i="2"/>
  <c r="DT12" i="2"/>
  <c r="DT13" i="2"/>
  <c r="DT14" i="2"/>
  <c r="DT15" i="2"/>
  <c r="DT16" i="2"/>
  <c r="DT17" i="2"/>
  <c r="DT11" i="2"/>
  <c r="DM14" i="2"/>
  <c r="DM15" i="2"/>
  <c r="DM13" i="2"/>
  <c r="DF13" i="2"/>
  <c r="DF14" i="2"/>
  <c r="DF15" i="2"/>
  <c r="DF16" i="2"/>
  <c r="DF17" i="2"/>
  <c r="DF18" i="2"/>
  <c r="DF19" i="2"/>
  <c r="DF20" i="2"/>
  <c r="DF21" i="2"/>
  <c r="DF22" i="2"/>
  <c r="DF23" i="2"/>
  <c r="DF12" i="2"/>
  <c r="CY12" i="2"/>
  <c r="CY13" i="2"/>
  <c r="CY14" i="2"/>
  <c r="CY15" i="2"/>
  <c r="CY16" i="2"/>
  <c r="CY17" i="2"/>
  <c r="CY18" i="2"/>
  <c r="CY19" i="2"/>
  <c r="CY20" i="2"/>
  <c r="CY21" i="2"/>
  <c r="CY22" i="2"/>
  <c r="CY23" i="2"/>
  <c r="CY24" i="2"/>
  <c r="CY25" i="2"/>
  <c r="CY11" i="2"/>
  <c r="CR11" i="2"/>
  <c r="CR12" i="2"/>
  <c r="CR13" i="2"/>
  <c r="CR14" i="2"/>
  <c r="CR15" i="2"/>
  <c r="CR16" i="2"/>
  <c r="CR17" i="2"/>
  <c r="CR18" i="2"/>
  <c r="CR19" i="2"/>
  <c r="CR20" i="2"/>
  <c r="CR21" i="2"/>
  <c r="CR10" i="2"/>
  <c r="CK7" i="2"/>
  <c r="CK8" i="2"/>
  <c r="CK9" i="2"/>
  <c r="CK10" i="2"/>
  <c r="CK11" i="2"/>
  <c r="CK12" i="2"/>
  <c r="CK13" i="2"/>
  <c r="CK14" i="2"/>
  <c r="CK15" i="2"/>
  <c r="CK16" i="2"/>
  <c r="CK17" i="2"/>
  <c r="CK18" i="2"/>
  <c r="CK19" i="2"/>
  <c r="CK6" i="2"/>
  <c r="CD7" i="2"/>
  <c r="CD8" i="2"/>
  <c r="CD9" i="2"/>
  <c r="CD10" i="2"/>
  <c r="CD11" i="2"/>
  <c r="CD12" i="2"/>
  <c r="CD13" i="2"/>
  <c r="CD14" i="2"/>
  <c r="CD15" i="2"/>
  <c r="CD6" i="2"/>
  <c r="BW9" i="2"/>
  <c r="BW10" i="2"/>
  <c r="BW11" i="2"/>
  <c r="BW12" i="2"/>
  <c r="BW13" i="2"/>
  <c r="BW14" i="2"/>
  <c r="BW15" i="2"/>
  <c r="BW16" i="2"/>
  <c r="BW17" i="2"/>
  <c r="BW18" i="2"/>
  <c r="BW19" i="2"/>
  <c r="BW20" i="2"/>
  <c r="BW21" i="2"/>
  <c r="BW22" i="2"/>
  <c r="BW23" i="2"/>
  <c r="BW8" i="2"/>
  <c r="BP8" i="2"/>
  <c r="BP9" i="2"/>
  <c r="BP10" i="2"/>
  <c r="BP11" i="2"/>
  <c r="BP12" i="2"/>
  <c r="BP13" i="2"/>
  <c r="BP14" i="2"/>
  <c r="BP15" i="2"/>
  <c r="BP16" i="2"/>
  <c r="BP17" i="2"/>
  <c r="BP18" i="2"/>
  <c r="BP19" i="2"/>
  <c r="BP20" i="2"/>
  <c r="BP21" i="2"/>
  <c r="BP22" i="2"/>
  <c r="BP23" i="2"/>
  <c r="BP7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5" i="2"/>
  <c r="BK134" i="2" s="1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5" i="2"/>
  <c r="AG6" i="2"/>
  <c r="AG7" i="2"/>
  <c r="AG8" i="2"/>
  <c r="AG9" i="2"/>
  <c r="AG10" i="2"/>
  <c r="AG5" i="2"/>
  <c r="Z6" i="2"/>
  <c r="Z7" i="2"/>
  <c r="Z8" i="2"/>
  <c r="Z5" i="2"/>
  <c r="S6" i="2"/>
  <c r="S7" i="2"/>
  <c r="S8" i="2"/>
  <c r="S9" i="2"/>
  <c r="S5" i="2"/>
  <c r="L5" i="2"/>
  <c r="E5" i="2"/>
  <c r="GG120" i="2" l="1"/>
  <c r="TZ57" i="2"/>
  <c r="MD127" i="2"/>
  <c r="ME128" i="2" s="1"/>
  <c r="ME129" i="2" s="1"/>
  <c r="QM99" i="2"/>
  <c r="QM100" i="2" s="1"/>
  <c r="QM117" i="2" s="1"/>
  <c r="H139" i="6"/>
  <c r="J141" i="6"/>
  <c r="J144" i="6" s="1"/>
  <c r="J146" i="6" s="1"/>
  <c r="E32" i="3"/>
  <c r="E34" i="3" s="1"/>
  <c r="D139" i="6"/>
  <c r="CT97" i="2"/>
  <c r="TS57" i="2"/>
  <c r="GG121" i="2"/>
  <c r="NM113" i="2"/>
  <c r="NM114" i="2" s="1"/>
  <c r="NM129" i="2"/>
  <c r="NN129" i="2" s="1"/>
  <c r="NN136" i="2" s="1"/>
  <c r="NN140" i="2" s="1"/>
  <c r="NN148" i="2" s="1"/>
  <c r="NG127" i="2"/>
  <c r="NG128" i="2" s="1"/>
  <c r="NG129" i="2" s="1"/>
  <c r="ME113" i="2"/>
  <c r="ME114" i="2" s="1"/>
  <c r="TL57" i="2"/>
  <c r="RV57" i="2"/>
  <c r="SQ57" i="2"/>
  <c r="RO106" i="2"/>
  <c r="EX26" i="2"/>
  <c r="QF57" i="2"/>
  <c r="RO99" i="2"/>
  <c r="RO57" i="2"/>
  <c r="SJ57" i="2"/>
  <c r="SX57" i="2"/>
  <c r="QT57" i="2"/>
  <c r="NG78" i="2"/>
  <c r="TE57" i="2"/>
  <c r="SC57" i="2"/>
  <c r="RA57" i="2"/>
  <c r="QM57" i="2"/>
  <c r="RH57" i="2"/>
  <c r="RO92" i="2"/>
  <c r="RO93" i="2" s="1"/>
  <c r="RO94" i="2" s="1"/>
  <c r="ME106" i="2"/>
  <c r="ME107" i="2" s="1"/>
  <c r="ME85" i="2"/>
  <c r="ME64" i="2"/>
  <c r="ME71" i="2" s="1"/>
  <c r="ME72" i="2" s="1"/>
  <c r="ME78" i="2" s="1"/>
  <c r="ME79" i="2" s="1"/>
  <c r="PR57" i="2"/>
  <c r="EX71" i="2"/>
  <c r="EX72" i="2" s="1"/>
  <c r="DH26" i="2"/>
  <c r="FZ26" i="2"/>
  <c r="FZ30" i="2"/>
  <c r="G25" i="2"/>
  <c r="BR24" i="2"/>
  <c r="CM26" i="2"/>
  <c r="RO100" i="2" l="1"/>
  <c r="RO101" i="2" s="1"/>
  <c r="RO107" i="2"/>
  <c r="RO111" i="2" s="1"/>
  <c r="RO122" i="2" s="1"/>
  <c r="ME8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<sst xmlns="http://schemas.openxmlformats.org/spreadsheetml/2006/main" count="759" uniqueCount="197">
  <si>
    <t>CLIENT</t>
  </si>
  <si>
    <t>QTY</t>
  </si>
  <si>
    <t>WEIGHT</t>
  </si>
  <si>
    <t>RATE</t>
  </si>
  <si>
    <t>AMOUNT</t>
  </si>
  <si>
    <t>MAHARASHTRA KARVENAGAR</t>
  </si>
  <si>
    <t>KAMELA</t>
  </si>
  <si>
    <t>GOLDEN TILEKAR NAGAR</t>
  </si>
  <si>
    <t>VENKY'S DHANKAWDI</t>
  </si>
  <si>
    <t>FIROZ KONDHWA</t>
  </si>
  <si>
    <t>MUBIN MARKET</t>
  </si>
  <si>
    <t>AMIN MARKET</t>
  </si>
  <si>
    <t>AMIR UPPER-1</t>
  </si>
  <si>
    <t>EXPENSE</t>
  </si>
  <si>
    <t>DIESEL</t>
  </si>
  <si>
    <t>KGN KARVENAGAR</t>
  </si>
  <si>
    <t>A1 DHANKAWDI</t>
  </si>
  <si>
    <t>DRIVER</t>
  </si>
  <si>
    <t>AMIR UPPER-2</t>
  </si>
  <si>
    <t>INAMDAR PIMPLE GURU</t>
  </si>
  <si>
    <t>DATE</t>
  </si>
  <si>
    <t>RECIEVED</t>
  </si>
  <si>
    <t>BALANCE</t>
  </si>
  <si>
    <t>MUBIN MARKET YARD</t>
  </si>
  <si>
    <t>SAMIR MARKET YARD</t>
  </si>
  <si>
    <t>AMIN MARKET YARD</t>
  </si>
  <si>
    <t>ROHAN CHICKEN</t>
  </si>
  <si>
    <t>AMIN WADGAON</t>
  </si>
  <si>
    <t>GUDDI BANER</t>
  </si>
  <si>
    <t>TULJA BHAVANI</t>
  </si>
  <si>
    <t>RR UPPER</t>
  </si>
  <si>
    <t>KGN-1</t>
  </si>
  <si>
    <t>KGN-2</t>
  </si>
  <si>
    <t>KGN-3</t>
  </si>
  <si>
    <t>KGN-4</t>
  </si>
  <si>
    <t>TAJ GOLDEN</t>
  </si>
  <si>
    <t>AYAN DECCAN</t>
  </si>
  <si>
    <t>ARUN DHANKAWDI</t>
  </si>
  <si>
    <t>KGN-5</t>
  </si>
  <si>
    <t>HI ZONE KONDHWA</t>
  </si>
  <si>
    <t>NIRMAL BANER</t>
  </si>
  <si>
    <t>ASHIYA WARJE</t>
  </si>
  <si>
    <t>A1 KARVENAGAR</t>
  </si>
  <si>
    <t>SHAHNAWAZ JANTAWASTI</t>
  </si>
  <si>
    <t>METRO KOTHRUD</t>
  </si>
  <si>
    <t>DIAMOND NANA PETH</t>
  </si>
  <si>
    <t>USMAN WARJE</t>
  </si>
  <si>
    <t>AMIN PIMPLE GURU</t>
  </si>
  <si>
    <t>SHIV SHAMBO DHANKAWDI</t>
  </si>
  <si>
    <t>SANU WARJE</t>
  </si>
  <si>
    <t>RIYA MAHALUNGE 1</t>
  </si>
  <si>
    <t>RIYA MAHALUNGE 2</t>
  </si>
  <si>
    <t>RIYA BAVDHAN</t>
  </si>
  <si>
    <t>A1 DHANKAWDI 2</t>
  </si>
  <si>
    <t>BARAMATI AGRO PIMPLE GURU</t>
  </si>
  <si>
    <t>MASHALLAH SHIVAJI NAGAR</t>
  </si>
  <si>
    <t>RAJ CHICKEN KOTHRUD</t>
  </si>
  <si>
    <t>JAY MALHAR DHANKAWDI</t>
  </si>
  <si>
    <t>AMIN BANER</t>
  </si>
  <si>
    <t>KOMAL WARJE</t>
  </si>
  <si>
    <t>HI-ZOOM 2</t>
  </si>
  <si>
    <t>MEHRAJ MOMINPURA</t>
  </si>
  <si>
    <t>MAHARASHTRA SUSGAON</t>
  </si>
  <si>
    <t>MAHARASHTRA PASHAN</t>
  </si>
  <si>
    <t>MALHAR DHANKAWDI</t>
  </si>
  <si>
    <t>SAVERA CAMP</t>
  </si>
  <si>
    <t>GOLDEN P</t>
  </si>
  <si>
    <t>NEW MAHA KARVE</t>
  </si>
  <si>
    <t>AMOL KARVE</t>
  </si>
  <si>
    <t>SAYERA BANER</t>
  </si>
  <si>
    <t>SHAKIL KOTHRUD</t>
  </si>
  <si>
    <t>ANJANI-1</t>
  </si>
  <si>
    <t>ANJANI-2</t>
  </si>
  <si>
    <t>MAHARASHTRA WARJE</t>
  </si>
  <si>
    <t>RAVIUL PIMPLE-1</t>
  </si>
  <si>
    <t>RAVIUL PIMPLE-2</t>
  </si>
  <si>
    <t>GOLDEN FATIMA NAGR</t>
  </si>
  <si>
    <t>MAHARASHTRA ANJANI NAGAR</t>
  </si>
  <si>
    <t>JUEL-1</t>
  </si>
  <si>
    <t>JUEL-2</t>
  </si>
  <si>
    <t>SHREENATH PIMPLE</t>
  </si>
  <si>
    <t>SABIR MARKET</t>
  </si>
  <si>
    <t>AMIN PUL</t>
  </si>
  <si>
    <t>SAMIR PIMPLE GURU</t>
  </si>
  <si>
    <t>NAAZ WARJE</t>
  </si>
  <si>
    <t>BEST KONDHWA</t>
  </si>
  <si>
    <t>SABRIN NANDED CITY-1</t>
  </si>
  <si>
    <t>SABRIN NANDED CITY-2</t>
  </si>
  <si>
    <t xml:space="preserve">     </t>
  </si>
  <si>
    <t>MAHA KARVE</t>
  </si>
  <si>
    <t>KGN KARVE</t>
  </si>
  <si>
    <t>MAHA WARJE</t>
  </si>
  <si>
    <t>SAMIR PG</t>
  </si>
  <si>
    <t>KINNAR</t>
  </si>
  <si>
    <t>KHARCHA</t>
  </si>
  <si>
    <t>BHARAI</t>
  </si>
  <si>
    <t>OTHER</t>
  </si>
  <si>
    <t>TAPE</t>
  </si>
  <si>
    <t>ABBAS</t>
  </si>
  <si>
    <t>PETROL</t>
  </si>
  <si>
    <t>MORTALITY</t>
  </si>
  <si>
    <t>EMI TRUCK</t>
  </si>
  <si>
    <t>NET PROFIT (72 DAYS)</t>
  </si>
  <si>
    <t>AMIN P</t>
  </si>
  <si>
    <t>SAVERA</t>
  </si>
  <si>
    <t>BARAMATI P</t>
  </si>
  <si>
    <t>KGN -4</t>
  </si>
  <si>
    <t>KOMAL</t>
  </si>
  <si>
    <t>NIRMAL RANJU</t>
  </si>
  <si>
    <t>SANU</t>
  </si>
  <si>
    <t>ASHIYA</t>
  </si>
  <si>
    <t>ASHIYA ISLAM</t>
  </si>
  <si>
    <t>FATEMANAGAR</t>
  </si>
  <si>
    <t>GUDDI</t>
  </si>
  <si>
    <t>TULJA BHAV</t>
  </si>
  <si>
    <t>A-1 DHANK</t>
  </si>
  <si>
    <t>MASHALLAH S</t>
  </si>
  <si>
    <t>MUBIN M</t>
  </si>
  <si>
    <t>UPPER</t>
  </si>
  <si>
    <t>SAMIR</t>
  </si>
  <si>
    <t>AMIN M</t>
  </si>
  <si>
    <t>AMIN WADG</t>
  </si>
  <si>
    <t>ARUN DHANK</t>
  </si>
  <si>
    <t>A-1 KARVE</t>
  </si>
  <si>
    <t>SHIV SHAMBHO</t>
  </si>
  <si>
    <t>MAVEZ</t>
  </si>
  <si>
    <t>ASHOK SHREENATH</t>
  </si>
  <si>
    <t>ANJANI NAG-2</t>
  </si>
  <si>
    <t xml:space="preserve"> </t>
  </si>
  <si>
    <t>KOTHRUD RAJ</t>
  </si>
  <si>
    <t>SABRIN NANDED</t>
  </si>
  <si>
    <t>INV.</t>
  </si>
  <si>
    <t>SALE</t>
  </si>
  <si>
    <t>PURCHASE</t>
  </si>
  <si>
    <t>SALE AFTER EXPENSE</t>
  </si>
  <si>
    <t xml:space="preserve">RATE </t>
  </si>
  <si>
    <t>TOTAL</t>
  </si>
  <si>
    <t>EXPENSE CALCULATOR</t>
  </si>
  <si>
    <t>FUEL</t>
  </si>
  <si>
    <t>NO: OF DAYS</t>
  </si>
  <si>
    <t xml:space="preserve">TRUCK EMI </t>
  </si>
  <si>
    <t>BIKE PETROL</t>
  </si>
  <si>
    <t>FIXED EXPENSES</t>
  </si>
  <si>
    <t>VARIABLE EXPENSES</t>
  </si>
  <si>
    <t>SERVICING</t>
  </si>
  <si>
    <t>DAILY KHARCHA</t>
  </si>
  <si>
    <t>ACCIDENT</t>
  </si>
  <si>
    <t>OTHERS</t>
  </si>
  <si>
    <t>MORE JAI CHICKEN CENTER</t>
  </si>
  <si>
    <t>TOTAL EXPENSE:</t>
  </si>
  <si>
    <t>NET P/L</t>
  </si>
  <si>
    <t>PURCHASED</t>
  </si>
  <si>
    <t>SOLD</t>
  </si>
  <si>
    <t>NET PROFIT</t>
  </si>
  <si>
    <t>NET SALE</t>
  </si>
  <si>
    <t>VAR. EXP</t>
  </si>
  <si>
    <t>RECEIVED</t>
  </si>
  <si>
    <t>DAILY P/L</t>
  </si>
  <si>
    <t>DIFFERENCE</t>
  </si>
  <si>
    <t>SAMIR MARKET</t>
  </si>
  <si>
    <t>GOLDEN PARKING</t>
  </si>
  <si>
    <t>RK CHICKEN</t>
  </si>
  <si>
    <t>MAHA ANJANI NAGAR</t>
  </si>
  <si>
    <t>SAFRIN-1</t>
  </si>
  <si>
    <t>SAFRIN-2</t>
  </si>
  <si>
    <t>sx</t>
  </si>
  <si>
    <t>RK PADMAWATI</t>
  </si>
  <si>
    <t>SWAPNIL PARDESHI</t>
  </si>
  <si>
    <t>WEEKLY BILL</t>
  </si>
  <si>
    <t>PAYMENT RECEIVED</t>
  </si>
  <si>
    <t>CASH</t>
  </si>
  <si>
    <t>ONLINE</t>
  </si>
  <si>
    <t>WEEKLY BALANCE</t>
  </si>
  <si>
    <t>TOTAL BALANCE</t>
  </si>
  <si>
    <t>TOTAL AMOUNT</t>
  </si>
  <si>
    <t>KGN KARVENAGR</t>
  </si>
  <si>
    <t>MAULANA PARKING</t>
  </si>
  <si>
    <t>WEEK</t>
  </si>
  <si>
    <t>TOTAL PURCHASE</t>
  </si>
  <si>
    <t>KILOGRAM</t>
  </si>
  <si>
    <r>
      <rPr>
        <b/>
        <sz val="11"/>
        <color theme="1"/>
        <rFont val="Calibri"/>
        <family val="2"/>
        <scheme val="minor"/>
      </rPr>
      <t>27/6/22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3/7/22</t>
    </r>
  </si>
  <si>
    <t>TOTAL SALE</t>
  </si>
  <si>
    <t>SHRINKAGE %</t>
  </si>
  <si>
    <t>WEEKLY P/L</t>
  </si>
  <si>
    <r>
      <rPr>
        <b/>
        <sz val="11"/>
        <color theme="1"/>
        <rFont val="Calibri"/>
        <family val="2"/>
        <scheme val="minor"/>
      </rPr>
      <t>4/7/22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10/7/22</t>
    </r>
  </si>
  <si>
    <t>16/07/2022( VEHICLE REPAIRS0</t>
  </si>
  <si>
    <t>AKBAR CHACHA</t>
  </si>
  <si>
    <t>SHRINKAGE CALCULATOR</t>
  </si>
  <si>
    <t>PURCHASE WEIGHT</t>
  </si>
  <si>
    <t>SOLD WEIGHT</t>
  </si>
  <si>
    <r>
      <rPr>
        <b/>
        <sz val="11"/>
        <color theme="1"/>
        <rFont val="Calibri"/>
        <family val="2"/>
        <scheme val="minor"/>
      </rPr>
      <t>11/7/22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17/7/22</t>
    </r>
  </si>
  <si>
    <t>ROYAL POULTRY TRADING</t>
  </si>
  <si>
    <t>ABBAS:</t>
  </si>
  <si>
    <t>ABBAS ONLINE</t>
  </si>
  <si>
    <t>FROM KAMELA PAYMENT</t>
  </si>
  <si>
    <t>SANJAY FROM GAADI</t>
  </si>
  <si>
    <r>
      <rPr>
        <b/>
        <sz val="11"/>
        <color theme="1"/>
        <rFont val="Calibri"/>
        <family val="2"/>
        <scheme val="minor"/>
      </rPr>
      <t>18/7/22</t>
    </r>
    <r>
      <rPr>
        <sz val="11"/>
        <color theme="1"/>
        <rFont val="Calibri"/>
        <family val="2"/>
        <scheme val="minor"/>
      </rPr>
      <t xml:space="preserve"> TO</t>
    </r>
    <r>
      <rPr>
        <b/>
        <sz val="11"/>
        <color theme="1"/>
        <rFont val="Calibri"/>
        <family val="2"/>
        <scheme val="minor"/>
      </rPr>
      <t xml:space="preserve"> 24/7/22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</si>
</sst>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(&quot;₹&quot;* #,##0_);_(&quot;₹&quot;* \(#,##0\);_(&quot;₹&quot;* &quot;-&quot;_);_(@_)"/>
    <numFmt numFmtId="44" formatCode="_(&quot;₹&quot;* #,##0.00_);_(&quot;₹&quot;* \(#,##0.00\);_(&quot;₹&quot;* &quot;-&quot;??_);_(@_)"/>
    <numFmt numFmtId="164" formatCode="_ &quot;₹&quot;\ * #,##0.00_ ;_ &quot;₹&quot;\ * \-#,##0.00_ ;_ &quot;₹&quot;\ * &quot;-&quot;??_ ;_ @_ "/>
    <numFmt numFmtId="165" formatCode="[$₹-4009]\ #,##0.00"/>
    <numFmt numFmtId="166" formatCode="dd/mm/yy;@"/>
    <numFmt numFmtId="167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22"/>
      <color rgb="FFFF0000"/>
      <name val="Candara"/>
      <family val="2"/>
    </font>
    <font>
      <sz val="11"/>
      <color rgb="FF00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7A2A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5">
    <xf numFmtId="0" fontId="0" fillId="0" borderId="0"/>
    <xf numFmtId="0" fontId="7" fillId="16" borderId="0" applyNumberFormat="0" applyBorder="0" applyAlignment="0" applyProtection="0"/>
    <xf numFmtId="0" fontId="8" fillId="17" borderId="0" applyNumberFormat="0" applyBorder="0" applyAlignment="0" applyProtection="0"/>
    <xf numFmtId="0" fontId="9" fillId="18" borderId="10" applyNumberFormat="0" applyAlignment="0" applyProtection="0"/>
    <xf numFmtId="0" fontId="1" fillId="19" borderId="0" applyNumberFormat="0" applyBorder="0" applyAlignment="0" applyProtection="0"/>
  </cellStyleXfs>
  <cellXfs count="188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164" fontId="2" fillId="6" borderId="1" xfId="0" applyNumberFormat="1" applyFont="1" applyFill="1" applyBorder="1"/>
    <xf numFmtId="164" fontId="0" fillId="6" borderId="1" xfId="0" applyNumberFormat="1" applyFill="1" applyBorder="1"/>
    <xf numFmtId="164" fontId="0" fillId="7" borderId="1" xfId="0" applyNumberFormat="1" applyFill="1" applyBorder="1"/>
    <xf numFmtId="164" fontId="0" fillId="2" borderId="1" xfId="0" applyNumberFormat="1" applyFill="1" applyBorder="1"/>
    <xf numFmtId="0" fontId="0" fillId="2" borderId="1" xfId="0" applyFill="1" applyBorder="1"/>
    <xf numFmtId="164" fontId="0" fillId="7" borderId="1" xfId="0" applyNumberForma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164" fontId="0" fillId="8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9" borderId="1" xfId="0" applyNumberForma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2" fontId="0" fillId="10" borderId="1" xfId="0" applyNumberForma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164" fontId="0" fillId="11" borderId="1" xfId="0" applyNumberFormat="1" applyFont="1" applyFill="1" applyBorder="1" applyAlignment="1">
      <alignment horizontal="center" vertical="center"/>
    </xf>
    <xf numFmtId="164" fontId="0" fillId="12" borderId="1" xfId="0" applyNumberFormat="1" applyFill="1" applyBorder="1" applyAlignment="1">
      <alignment horizontal="center" vertical="center"/>
    </xf>
    <xf numFmtId="164" fontId="0" fillId="9" borderId="1" xfId="0" applyNumberFormat="1" applyFill="1" applyBorder="1"/>
    <xf numFmtId="16" fontId="0" fillId="0" borderId="1" xfId="0" applyNumberFormat="1" applyBorder="1"/>
    <xf numFmtId="166" fontId="0" fillId="0" borderId="8" xfId="0" applyNumberFormat="1" applyBorder="1" applyAlignment="1">
      <alignment horizontal="center" vertical="center"/>
    </xf>
    <xf numFmtId="0" fontId="0" fillId="0" borderId="8" xfId="0" applyBorder="1"/>
    <xf numFmtId="166" fontId="2" fillId="0" borderId="8" xfId="0" applyNumberFormat="1" applyFon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0" fillId="0" borderId="0" xfId="0" applyBorder="1"/>
    <xf numFmtId="166" fontId="2" fillId="4" borderId="0" xfId="0" applyNumberFormat="1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44" fontId="0" fillId="0" borderId="0" xfId="0" applyNumberFormat="1" applyBorder="1"/>
    <xf numFmtId="44" fontId="2" fillId="0" borderId="8" xfId="0" applyNumberFormat="1" applyFont="1" applyBorder="1" applyAlignment="1">
      <alignment horizontal="center" vertical="center"/>
    </xf>
    <xf numFmtId="44" fontId="0" fillId="0" borderId="8" xfId="0" applyNumberFormat="1" applyBorder="1"/>
    <xf numFmtId="44" fontId="0" fillId="0" borderId="1" xfId="0" applyNumberFormat="1" applyBorder="1"/>
    <xf numFmtId="166" fontId="0" fillId="0" borderId="0" xfId="0" applyNumberFormat="1" applyAlignment="1">
      <alignment horizontal="center" vertical="center"/>
    </xf>
    <xf numFmtId="166" fontId="2" fillId="4" borderId="2" xfId="0" applyNumberFormat="1" applyFont="1" applyFill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2" fontId="5" fillId="0" borderId="8" xfId="0" applyNumberFormat="1" applyFont="1" applyBorder="1" applyAlignment="1">
      <alignment vertical="center"/>
    </xf>
    <xf numFmtId="2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2" fillId="0" borderId="8" xfId="0" applyNumberFormat="1" applyFont="1" applyBorder="1" applyAlignment="1">
      <alignment vertical="center"/>
    </xf>
    <xf numFmtId="44" fontId="0" fillId="10" borderId="8" xfId="0" applyNumberFormat="1" applyFill="1" applyBorder="1"/>
    <xf numFmtId="0" fontId="2" fillId="13" borderId="1" xfId="0" applyFont="1" applyFill="1" applyBorder="1"/>
    <xf numFmtId="0" fontId="0" fillId="0" borderId="1" xfId="0" applyFont="1" applyBorder="1"/>
    <xf numFmtId="164" fontId="2" fillId="0" borderId="1" xfId="0" applyNumberFormat="1" applyFont="1" applyBorder="1"/>
    <xf numFmtId="0" fontId="0" fillId="9" borderId="1" xfId="0" applyFill="1" applyBorder="1"/>
    <xf numFmtId="164" fontId="6" fillId="14" borderId="1" xfId="0" applyNumberFormat="1" applyFont="1" applyFill="1" applyBorder="1"/>
    <xf numFmtId="0" fontId="0" fillId="0" borderId="4" xfId="0" applyBorder="1"/>
    <xf numFmtId="0" fontId="0" fillId="0" borderId="9" xfId="0" applyBorder="1"/>
    <xf numFmtId="164" fontId="0" fillId="0" borderId="9" xfId="0" applyNumberFormat="1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0" fontId="0" fillId="0" borderId="5" xfId="0" applyBorder="1"/>
    <xf numFmtId="164" fontId="0" fillId="13" borderId="1" xfId="0" applyNumberFormat="1" applyFill="1" applyBorder="1"/>
    <xf numFmtId="44" fontId="0" fillId="0" borderId="9" xfId="0" applyNumberFormat="1" applyBorder="1"/>
    <xf numFmtId="44" fontId="0" fillId="0" borderId="2" xfId="0" applyNumberFormat="1" applyBorder="1"/>
    <xf numFmtId="44" fontId="2" fillId="0" borderId="1" xfId="0" applyNumberFormat="1" applyFont="1" applyBorder="1"/>
    <xf numFmtId="44" fontId="0" fillId="13" borderId="1" xfId="0" applyNumberFormat="1" applyFont="1" applyFill="1" applyBorder="1"/>
    <xf numFmtId="44" fontId="2" fillId="10" borderId="8" xfId="0" applyNumberFormat="1" applyFont="1" applyFill="1" applyBorder="1"/>
    <xf numFmtId="4" fontId="0" fillId="0" borderId="0" xfId="0" applyNumberFormat="1" applyBorder="1" applyAlignment="1">
      <alignment horizontal="center"/>
    </xf>
    <xf numFmtId="4" fontId="2" fillId="0" borderId="8" xfId="0" applyNumberFormat="1" applyFont="1" applyBorder="1" applyAlignment="1">
      <alignment horizontal="center" vertical="center"/>
    </xf>
    <xf numFmtId="4" fontId="0" fillId="0" borderId="8" xfId="0" applyNumberFormat="1" applyBorder="1" applyAlignment="1">
      <alignment horizontal="center"/>
    </xf>
    <xf numFmtId="4" fontId="0" fillId="0" borderId="0" xfId="0" applyNumberFormat="1" applyBorder="1" applyAlignment="1">
      <alignment horizontal="center" vertical="center"/>
    </xf>
    <xf numFmtId="4" fontId="0" fillId="0" borderId="8" xfId="0" applyNumberFormat="1" applyBorder="1" applyAlignment="1">
      <alignment horizontal="center" vertical="center"/>
    </xf>
    <xf numFmtId="0" fontId="0" fillId="13" borderId="1" xfId="0" applyFill="1" applyBorder="1"/>
    <xf numFmtId="44" fontId="2" fillId="0" borderId="8" xfId="0" applyNumberFormat="1" applyFont="1" applyBorder="1" applyAlignment="1">
      <alignment horizontal="center"/>
    </xf>
    <xf numFmtId="4" fontId="2" fillId="0" borderId="8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66" fontId="0" fillId="0" borderId="8" xfId="0" applyNumberFormat="1" applyFont="1" applyBorder="1" applyAlignment="1">
      <alignment horizontal="center" vertical="center"/>
    </xf>
    <xf numFmtId="42" fontId="0" fillId="0" borderId="0" xfId="0" applyNumberFormat="1" applyBorder="1"/>
    <xf numFmtId="42" fontId="0" fillId="13" borderId="8" xfId="0" applyNumberFormat="1" applyFill="1" applyBorder="1" applyAlignment="1">
      <alignment horizontal="center"/>
    </xf>
    <xf numFmtId="42" fontId="2" fillId="0" borderId="8" xfId="0" applyNumberFormat="1" applyFont="1" applyBorder="1" applyAlignment="1">
      <alignment horizontal="center" vertical="center"/>
    </xf>
    <xf numFmtId="42" fontId="0" fillId="0" borderId="8" xfId="0" applyNumberFormat="1" applyBorder="1"/>
    <xf numFmtId="42" fontId="2" fillId="0" borderId="8" xfId="0" applyNumberFormat="1" applyFont="1" applyBorder="1"/>
    <xf numFmtId="42" fontId="2" fillId="0" borderId="8" xfId="0" applyNumberFormat="1" applyFont="1" applyBorder="1" applyAlignment="1">
      <alignment horizontal="center"/>
    </xf>
    <xf numFmtId="42" fontId="0" fillId="10" borderId="8" xfId="0" applyNumberFormat="1" applyFont="1" applyFill="1" applyBorder="1"/>
    <xf numFmtId="2" fontId="0" fillId="0" borderId="8" xfId="0" applyNumberFormat="1" applyBorder="1" applyAlignment="1">
      <alignment horizontal="center"/>
    </xf>
    <xf numFmtId="42" fontId="0" fillId="0" borderId="0" xfId="0" applyNumberFormat="1" applyBorder="1" applyAlignment="1">
      <alignment horizontal="center"/>
    </xf>
    <xf numFmtId="42" fontId="0" fillId="0" borderId="8" xfId="0" applyNumberFormat="1" applyBorder="1" applyAlignment="1">
      <alignment horizontal="center"/>
    </xf>
    <xf numFmtId="42" fontId="0" fillId="0" borderId="0" xfId="0" applyNumberFormat="1" applyBorder="1" applyAlignment="1">
      <alignment horizontal="center" vertical="center"/>
    </xf>
    <xf numFmtId="42" fontId="0" fillId="0" borderId="8" xfId="0" applyNumberFormat="1" applyBorder="1" applyAlignment="1">
      <alignment horizontal="center" vertical="center"/>
    </xf>
    <xf numFmtId="42" fontId="0" fillId="9" borderId="8" xfId="0" applyNumberFormat="1" applyFill="1" applyBorder="1"/>
    <xf numFmtId="42" fontId="8" fillId="17" borderId="8" xfId="2" applyNumberFormat="1" applyBorder="1"/>
    <xf numFmtId="42" fontId="1" fillId="19" borderId="11" xfId="4" applyNumberFormat="1" applyBorder="1"/>
    <xf numFmtId="0" fontId="7" fillId="16" borderId="8" xfId="1" applyBorder="1" applyAlignment="1">
      <alignment horizontal="center" vertical="center"/>
    </xf>
    <xf numFmtId="42" fontId="7" fillId="16" borderId="8" xfId="1" applyNumberFormat="1" applyBorder="1" applyAlignment="1">
      <alignment horizontal="center" vertical="center"/>
    </xf>
    <xf numFmtId="42" fontId="9" fillId="18" borderId="10" xfId="3" applyNumberFormat="1" applyAlignment="1">
      <alignment horizontal="center" vertical="center"/>
    </xf>
    <xf numFmtId="42" fontId="8" fillId="17" borderId="8" xfId="2" applyNumberFormat="1" applyBorder="1" applyAlignment="1">
      <alignment horizontal="center" vertical="center"/>
    </xf>
    <xf numFmtId="42" fontId="7" fillId="16" borderId="8" xfId="1" applyNumberFormat="1" applyBorder="1"/>
    <xf numFmtId="44" fontId="8" fillId="17" borderId="8" xfId="2" applyNumberFormat="1" applyBorder="1"/>
    <xf numFmtId="44" fontId="7" fillId="16" borderId="8" xfId="1" applyNumberFormat="1" applyBorder="1"/>
    <xf numFmtId="3" fontId="9" fillId="18" borderId="10" xfId="3" applyNumberFormat="1" applyAlignment="1">
      <alignment horizontal="center"/>
    </xf>
    <xf numFmtId="4" fontId="9" fillId="18" borderId="10" xfId="3" applyNumberFormat="1" applyAlignment="1">
      <alignment horizontal="center" vertical="center"/>
    </xf>
    <xf numFmtId="14" fontId="2" fillId="0" borderId="8" xfId="0" applyNumberFormat="1" applyFont="1" applyBorder="1"/>
    <xf numFmtId="164" fontId="8" fillId="17" borderId="1" xfId="2" applyNumberFormat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164" fontId="11" fillId="0" borderId="2" xfId="0" applyNumberFormat="1" applyFont="1" applyBorder="1" applyAlignment="1">
      <alignment horizontal="center" vertical="center"/>
    </xf>
    <xf numFmtId="44" fontId="0" fillId="0" borderId="0" xfId="0" applyNumberFormat="1" applyBorder="1" applyAlignment="1">
      <alignment horizontal="right"/>
    </xf>
    <xf numFmtId="44" fontId="2" fillId="0" borderId="8" xfId="0" applyNumberFormat="1" applyFont="1" applyBorder="1" applyAlignment="1">
      <alignment horizontal="right" vertical="center"/>
    </xf>
    <xf numFmtId="44" fontId="0" fillId="0" borderId="8" xfId="0" applyNumberFormat="1" applyBorder="1" applyAlignment="1">
      <alignment horizontal="right"/>
    </xf>
    <xf numFmtId="44" fontId="2" fillId="0" borderId="8" xfId="0" applyNumberFormat="1" applyFont="1" applyBorder="1" applyAlignment="1">
      <alignment horizontal="right"/>
    </xf>
    <xf numFmtId="0" fontId="2" fillId="0" borderId="8" xfId="0" applyFont="1" applyBorder="1"/>
    <xf numFmtId="44" fontId="2" fillId="0" borderId="8" xfId="0" applyNumberFormat="1" applyFont="1" applyBorder="1"/>
    <xf numFmtId="0" fontId="0" fillId="8" borderId="8" xfId="0" applyFill="1" applyBorder="1"/>
    <xf numFmtId="0" fontId="2" fillId="8" borderId="8" xfId="0" applyFont="1" applyFill="1" applyBorder="1" applyAlignment="1">
      <alignment horizontal="center"/>
    </xf>
    <xf numFmtId="164" fontId="2" fillId="11" borderId="1" xfId="0" applyNumberFormat="1" applyFont="1" applyFill="1" applyBorder="1" applyAlignment="1">
      <alignment horizontal="center" vertical="center"/>
    </xf>
    <xf numFmtId="164" fontId="0" fillId="11" borderId="1" xfId="0" applyNumberForma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44" fontId="0" fillId="0" borderId="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4" fontId="0" fillId="0" borderId="21" xfId="0" applyNumberFormat="1" applyBorder="1" applyAlignment="1">
      <alignment horizontal="center" vertical="center"/>
    </xf>
    <xf numFmtId="44" fontId="0" fillId="0" borderId="21" xfId="0" applyNumberForma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4" fontId="0" fillId="0" borderId="29" xfId="0" applyNumberFormat="1" applyBorder="1" applyAlignment="1">
      <alignment horizontal="center" vertical="center"/>
    </xf>
    <xf numFmtId="44" fontId="0" fillId="0" borderId="29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" fillId="21" borderId="26" xfId="0" applyFont="1" applyFill="1" applyBorder="1" applyAlignment="1">
      <alignment horizontal="center" vertical="center"/>
    </xf>
    <xf numFmtId="4" fontId="0" fillId="21" borderId="8" xfId="0" applyNumberFormat="1" applyFill="1" applyBorder="1" applyAlignment="1">
      <alignment horizontal="center" vertical="center"/>
    </xf>
    <xf numFmtId="0" fontId="2" fillId="22" borderId="26" xfId="0" applyFont="1" applyFill="1" applyBorder="1" applyAlignment="1">
      <alignment horizontal="center" vertical="center"/>
    </xf>
    <xf numFmtId="4" fontId="0" fillId="22" borderId="8" xfId="0" applyNumberFormat="1" applyFill="1" applyBorder="1" applyAlignment="1">
      <alignment horizontal="center" vertical="center"/>
    </xf>
    <xf numFmtId="44" fontId="2" fillId="21" borderId="8" xfId="0" applyNumberFormat="1" applyFont="1" applyFill="1" applyBorder="1" applyAlignment="1">
      <alignment horizontal="center" vertical="center"/>
    </xf>
    <xf numFmtId="44" fontId="2" fillId="22" borderId="8" xfId="0" applyNumberFormat="1" applyFont="1" applyFill="1" applyBorder="1" applyAlignment="1">
      <alignment horizontal="center" vertical="center"/>
    </xf>
    <xf numFmtId="44" fontId="2" fillId="9" borderId="8" xfId="0" applyNumberFormat="1" applyFont="1" applyFill="1" applyBorder="1" applyAlignment="1">
      <alignment horizontal="center" vertical="center"/>
    </xf>
    <xf numFmtId="14" fontId="0" fillId="0" borderId="1" xfId="0" applyNumberFormat="1" applyBorder="1"/>
    <xf numFmtId="44" fontId="2" fillId="9" borderId="1" xfId="0" applyNumberFormat="1" applyFont="1" applyFill="1" applyBorder="1"/>
    <xf numFmtId="164" fontId="2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/>
    <xf numFmtId="164" fontId="2" fillId="9" borderId="1" xfId="0" applyNumberFormat="1" applyFont="1" applyFill="1" applyBorder="1" applyAlignment="1">
      <alignment horizontal="center" vertical="center"/>
    </xf>
    <xf numFmtId="0" fontId="0" fillId="0" borderId="31" xfId="0" applyBorder="1"/>
    <xf numFmtId="164" fontId="2" fillId="23" borderId="32" xfId="0" applyNumberFormat="1" applyFont="1" applyFill="1" applyBorder="1"/>
    <xf numFmtId="0" fontId="0" fillId="0" borderId="33" xfId="0" applyBorder="1"/>
    <xf numFmtId="164" fontId="0" fillId="0" borderId="34" xfId="0" applyNumberFormat="1" applyBorder="1"/>
    <xf numFmtId="0" fontId="0" fillId="0" borderId="35" xfId="0" applyBorder="1"/>
    <xf numFmtId="0" fontId="0" fillId="0" borderId="36" xfId="0" applyNumberFormat="1" applyBorder="1"/>
    <xf numFmtId="0" fontId="0" fillId="0" borderId="8" xfId="0" applyBorder="1" applyAlignment="1">
      <alignment horizontal="center"/>
    </xf>
    <xf numFmtId="165" fontId="0" fillId="0" borderId="8" xfId="0" applyNumberFormat="1" applyBorder="1"/>
    <xf numFmtId="165" fontId="2" fillId="0" borderId="8" xfId="0" applyNumberFormat="1" applyFon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0" fontId="2" fillId="24" borderId="4" xfId="0" applyFont="1" applyFill="1" applyBorder="1" applyAlignment="1">
      <alignment horizontal="center"/>
    </xf>
    <xf numFmtId="14" fontId="0" fillId="11" borderId="23" xfId="0" applyNumberFormat="1" applyFont="1" applyFill="1" applyBorder="1" applyAlignment="1">
      <alignment horizontal="center" vertical="center"/>
    </xf>
    <xf numFmtId="14" fontId="0" fillId="11" borderId="24" xfId="0" applyNumberFormat="1" applyFont="1" applyFill="1" applyBorder="1" applyAlignment="1">
      <alignment horizontal="center" vertical="center"/>
    </xf>
    <xf numFmtId="14" fontId="0" fillId="11" borderId="25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44" fontId="0" fillId="13" borderId="18" xfId="0" applyNumberFormat="1" applyFill="1" applyBorder="1" applyAlignment="1">
      <alignment horizontal="center"/>
    </xf>
    <xf numFmtId="44" fontId="0" fillId="13" borderId="19" xfId="0" applyNumberFormat="1" applyFill="1" applyBorder="1" applyAlignment="1">
      <alignment horizontal="center"/>
    </xf>
    <xf numFmtId="167" fontId="0" fillId="20" borderId="18" xfId="0" applyNumberFormat="1" applyFill="1" applyBorder="1" applyAlignment="1">
      <alignment horizontal="center"/>
    </xf>
    <xf numFmtId="167" fontId="0" fillId="20" borderId="20" xfId="0" applyNumberFormat="1" applyFill="1" applyBorder="1" applyAlignment="1">
      <alignment horizontal="center"/>
    </xf>
    <xf numFmtId="167" fontId="0" fillId="20" borderId="19" xfId="0" applyNumberFormat="1" applyFill="1" applyBorder="1" applyAlignment="1">
      <alignment horizontal="center"/>
    </xf>
    <xf numFmtId="0" fontId="2" fillId="13" borderId="8" xfId="0" applyFont="1" applyFill="1" applyBorder="1" applyAlignment="1">
      <alignment horizontal="center"/>
    </xf>
    <xf numFmtId="0" fontId="2" fillId="13" borderId="8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0" fillId="15" borderId="8" xfId="0" applyFill="1" applyBorder="1" applyAlignment="1">
      <alignment horizontal="center"/>
    </xf>
    <xf numFmtId="164" fontId="2" fillId="25" borderId="1" xfId="0" applyNumberFormat="1" applyFont="1" applyFill="1" applyBorder="1" applyAlignment="1">
      <alignment horizontal="center" vertical="center"/>
    </xf>
    <xf numFmtId="44" fontId="0" fillId="0" borderId="27" xfId="0" applyNumberFormat="1" applyBorder="1" applyAlignment="1">
      <alignment horizontal="center" vertical="center"/>
    </xf>
  </cellXfs>
  <cellStyles count="5">
    <cellStyle name="40% - Accent3" xfId="4" builtinId="39"/>
    <cellStyle name="Bad" xfId="2" builtinId="27"/>
    <cellStyle name="Good" xfId="1" builtinId="26"/>
    <cellStyle name="Input" xfId="3" builtinId="20"/>
    <cellStyle name="Normal" xfId="0" builtinId="0"/>
  </cellStyles>
  <dxfs count="16">
    <dxf>
      <font>
        <b/>
        <i val="0"/>
        <u/>
        <color theme="1"/>
      </font>
      <fill>
        <patternFill>
          <bgColor theme="9" tint="0.39994506668294322"/>
        </patternFill>
      </fill>
    </dxf>
    <dxf>
      <font>
        <b/>
        <i val="0"/>
        <u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</font>
      <fill>
        <patternFill>
          <bgColor rgb="FF92D050"/>
        </patternFill>
      </fill>
    </dxf>
    <dxf>
      <font>
        <b/>
        <i val="0"/>
        <u/>
        <color theme="1"/>
      </font>
      <fill>
        <patternFill>
          <bgColor theme="9" tint="0.39994506668294322"/>
        </patternFill>
      </fill>
    </dxf>
    <dxf>
      <font>
        <b/>
        <i val="0"/>
        <u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</font>
      <fill>
        <patternFill>
          <bgColor rgb="FF92D050"/>
        </patternFill>
      </fill>
    </dxf>
    <dxf>
      <font>
        <b/>
        <i val="0"/>
        <u/>
        <color theme="1"/>
      </font>
      <fill>
        <patternFill>
          <bgColor theme="9" tint="0.39994506668294322"/>
        </patternFill>
      </fill>
    </dxf>
    <dxf>
      <font>
        <b/>
        <i val="0"/>
        <u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</font>
      <fill>
        <patternFill>
          <bgColor rgb="FF92D050"/>
        </patternFill>
      </fill>
    </dxf>
    <dxf>
      <font>
        <b/>
        <i val="0"/>
        <u/>
        <color theme="1"/>
      </font>
      <fill>
        <patternFill>
          <bgColor theme="9" tint="0.39994506668294322"/>
        </patternFill>
      </fill>
    </dxf>
    <dxf>
      <font>
        <b/>
        <i val="0"/>
        <u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</font>
      <fill>
        <patternFill>
          <bgColor rgb="FF92D050"/>
        </patternFill>
      </fill>
    </dxf>
  </dxfs>
  <tableStyles count="0" defaultTableStyle="TableStyleMedium2" defaultPivotStyle="PivotStyleMedium9"/>
  <colors>
    <mruColors>
      <color rgb="FFFF7A2A"/>
      <color rgb="FFFC6C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DFF81-2002-A544-B168-C87BEC4602C6}">
  <dimension ref="A4:E63"/>
  <sheetViews>
    <sheetView tabSelected="1" topLeftCell="A33" zoomScale="120" zoomScaleNormal="120" workbookViewId="0">
      <selection activeCell="H49" sqref="H49"/>
    </sheetView>
  </sheetViews>
  <sheetFormatPr baseColWidth="10" defaultRowHeight="15" x14ac:dyDescent="0.2"/>
  <cols>
    <col min="1" max="1" width="18.6640625" style="128" customWidth="1"/>
    <col min="2" max="2" width="13.6640625" style="84" customWidth="1"/>
    <col min="3" max="3" width="15.5" style="130" customWidth="1"/>
    <col min="4" max="16384" width="10.83203125" style="128"/>
  </cols>
  <sheetData>
    <row r="4" spans="1:5" ht="16" thickBot="1" x14ac:dyDescent="0.25">
      <c r="A4" s="132"/>
      <c r="B4" s="133"/>
      <c r="C4" s="134"/>
      <c r="D4" s="132"/>
    </row>
    <row r="5" spans="1:5" s="44" customFormat="1" x14ac:dyDescent="0.2">
      <c r="A5" s="135" t="s">
        <v>177</v>
      </c>
      <c r="B5" s="168" t="s">
        <v>180</v>
      </c>
      <c r="C5" s="169"/>
      <c r="D5" s="170"/>
      <c r="E5" s="129"/>
    </row>
    <row r="6" spans="1:5" x14ac:dyDescent="0.2">
      <c r="A6" s="136"/>
      <c r="B6" s="81" t="s">
        <v>179</v>
      </c>
      <c r="C6" s="46" t="s">
        <v>4</v>
      </c>
      <c r="D6" s="137"/>
      <c r="E6" s="131"/>
    </row>
    <row r="7" spans="1:5" x14ac:dyDescent="0.2">
      <c r="A7" s="136"/>
      <c r="D7" s="137"/>
      <c r="E7" s="131"/>
    </row>
    <row r="8" spans="1:5" x14ac:dyDescent="0.2">
      <c r="A8" s="143" t="s">
        <v>178</v>
      </c>
      <c r="B8" s="144">
        <v>8648.7999999999993</v>
      </c>
      <c r="C8" s="147">
        <v>877688</v>
      </c>
      <c r="D8" s="187"/>
      <c r="E8" s="131"/>
    </row>
    <row r="9" spans="1:5" x14ac:dyDescent="0.2">
      <c r="A9" s="138"/>
      <c r="C9" s="46"/>
      <c r="D9" s="137"/>
      <c r="E9" s="131"/>
    </row>
    <row r="10" spans="1:5" x14ac:dyDescent="0.2">
      <c r="A10" s="145" t="s">
        <v>181</v>
      </c>
      <c r="B10" s="146">
        <v>8216.6</v>
      </c>
      <c r="C10" s="148">
        <v>909674</v>
      </c>
      <c r="D10" s="187"/>
      <c r="E10" s="131"/>
    </row>
    <row r="11" spans="1:5" x14ac:dyDescent="0.2">
      <c r="A11" s="138"/>
      <c r="C11" s="46"/>
      <c r="D11" s="137"/>
      <c r="E11" s="131"/>
    </row>
    <row r="12" spans="1:5" x14ac:dyDescent="0.2">
      <c r="A12" s="138" t="s">
        <v>13</v>
      </c>
      <c r="C12" s="149">
        <v>45000</v>
      </c>
      <c r="D12" s="137"/>
      <c r="E12" s="131"/>
    </row>
    <row r="13" spans="1:5" x14ac:dyDescent="0.2">
      <c r="A13" s="138"/>
      <c r="C13" s="46"/>
      <c r="D13" s="137"/>
      <c r="E13" s="131"/>
    </row>
    <row r="14" spans="1:5" x14ac:dyDescent="0.2">
      <c r="A14" s="138" t="s">
        <v>182</v>
      </c>
      <c r="B14" s="84">
        <f>(B8-B10)/B8*100</f>
        <v>4.9972250485616376</v>
      </c>
      <c r="D14" s="137"/>
      <c r="E14" s="131"/>
    </row>
    <row r="15" spans="1:5" x14ac:dyDescent="0.2">
      <c r="A15" s="138"/>
      <c r="D15" s="137"/>
      <c r="E15" s="131"/>
    </row>
    <row r="16" spans="1:5" x14ac:dyDescent="0.2">
      <c r="A16" s="138" t="s">
        <v>183</v>
      </c>
      <c r="C16" s="130">
        <f>C10-C8-C12</f>
        <v>-13014</v>
      </c>
      <c r="D16" s="137"/>
      <c r="E16" s="131"/>
    </row>
    <row r="17" spans="1:5" ht="16" thickBot="1" x14ac:dyDescent="0.25">
      <c r="A17" s="139"/>
      <c r="B17" s="140"/>
      <c r="C17" s="141"/>
      <c r="D17" s="142"/>
      <c r="E17" s="131"/>
    </row>
    <row r="19" spans="1:5" ht="16" thickBot="1" x14ac:dyDescent="0.25"/>
    <row r="20" spans="1:5" x14ac:dyDescent="0.2">
      <c r="A20" s="135" t="s">
        <v>177</v>
      </c>
      <c r="B20" s="168" t="s">
        <v>184</v>
      </c>
      <c r="C20" s="169"/>
      <c r="D20" s="170"/>
    </row>
    <row r="21" spans="1:5" x14ac:dyDescent="0.2">
      <c r="A21" s="136"/>
      <c r="B21" s="81" t="s">
        <v>179</v>
      </c>
      <c r="C21" s="46" t="s">
        <v>4</v>
      </c>
      <c r="D21" s="137"/>
    </row>
    <row r="22" spans="1:5" x14ac:dyDescent="0.2">
      <c r="A22" s="136"/>
      <c r="D22" s="137"/>
    </row>
    <row r="23" spans="1:5" x14ac:dyDescent="0.2">
      <c r="A23" s="143" t="s">
        <v>178</v>
      </c>
      <c r="B23" s="144">
        <v>8202</v>
      </c>
      <c r="C23" s="147">
        <v>676173</v>
      </c>
      <c r="D23" s="137"/>
    </row>
    <row r="24" spans="1:5" x14ac:dyDescent="0.2">
      <c r="A24" s="138"/>
      <c r="C24" s="46"/>
      <c r="D24" s="137"/>
    </row>
    <row r="25" spans="1:5" x14ac:dyDescent="0.2">
      <c r="A25" s="145" t="s">
        <v>181</v>
      </c>
      <c r="B25" s="146">
        <v>7791</v>
      </c>
      <c r="C25" s="148">
        <v>715039</v>
      </c>
      <c r="D25" s="137"/>
    </row>
    <row r="26" spans="1:5" x14ac:dyDescent="0.2">
      <c r="A26" s="138"/>
      <c r="C26" s="46"/>
      <c r="D26" s="137"/>
    </row>
    <row r="27" spans="1:5" x14ac:dyDescent="0.2">
      <c r="A27" s="138" t="s">
        <v>13</v>
      </c>
      <c r="C27" s="149">
        <v>42000</v>
      </c>
      <c r="D27" s="137"/>
    </row>
    <row r="28" spans="1:5" x14ac:dyDescent="0.2">
      <c r="A28" s="138"/>
      <c r="C28" s="46"/>
      <c r="D28" s="137"/>
    </row>
    <row r="29" spans="1:5" x14ac:dyDescent="0.2">
      <c r="A29" s="138" t="s">
        <v>182</v>
      </c>
      <c r="B29" s="84">
        <f>(B23-B25)/B23*100</f>
        <v>5.0109729334308701</v>
      </c>
      <c r="D29" s="137"/>
    </row>
    <row r="30" spans="1:5" x14ac:dyDescent="0.2">
      <c r="A30" s="138"/>
      <c r="D30" s="137"/>
    </row>
    <row r="31" spans="1:5" x14ac:dyDescent="0.2">
      <c r="A31" s="138" t="s">
        <v>183</v>
      </c>
      <c r="C31" s="130">
        <f>C25-C23-C27</f>
        <v>-3134</v>
      </c>
      <c r="D31" s="137"/>
    </row>
    <row r="32" spans="1:5" ht="16" thickBot="1" x14ac:dyDescent="0.25">
      <c r="A32" s="139"/>
      <c r="B32" s="140"/>
      <c r="C32" s="141"/>
      <c r="D32" s="142"/>
    </row>
    <row r="34" spans="1:4" ht="16" thickBot="1" x14ac:dyDescent="0.25"/>
    <row r="35" spans="1:4" x14ac:dyDescent="0.2">
      <c r="A35" s="135" t="s">
        <v>177</v>
      </c>
      <c r="B35" s="168" t="s">
        <v>190</v>
      </c>
      <c r="C35" s="169"/>
      <c r="D35" s="170"/>
    </row>
    <row r="36" spans="1:4" x14ac:dyDescent="0.2">
      <c r="A36" s="136"/>
      <c r="B36" s="81" t="s">
        <v>179</v>
      </c>
      <c r="C36" s="46" t="s">
        <v>4</v>
      </c>
      <c r="D36" s="137"/>
    </row>
    <row r="37" spans="1:4" x14ac:dyDescent="0.2">
      <c r="A37" s="136"/>
      <c r="D37" s="137"/>
    </row>
    <row r="38" spans="1:4" x14ac:dyDescent="0.2">
      <c r="A38" s="143" t="s">
        <v>178</v>
      </c>
      <c r="B38" s="144">
        <v>8115</v>
      </c>
      <c r="C38" s="147">
        <v>551728</v>
      </c>
      <c r="D38" s="187"/>
    </row>
    <row r="39" spans="1:4" x14ac:dyDescent="0.2">
      <c r="A39" s="138"/>
      <c r="C39" s="46"/>
      <c r="D39" s="137"/>
    </row>
    <row r="40" spans="1:4" x14ac:dyDescent="0.2">
      <c r="A40" s="145" t="s">
        <v>181</v>
      </c>
      <c r="B40" s="146">
        <v>7729.6</v>
      </c>
      <c r="C40" s="148">
        <v>620287</v>
      </c>
      <c r="D40" s="187"/>
    </row>
    <row r="41" spans="1:4" x14ac:dyDescent="0.2">
      <c r="A41" s="138"/>
      <c r="C41" s="46"/>
      <c r="D41" s="137"/>
    </row>
    <row r="42" spans="1:4" x14ac:dyDescent="0.2">
      <c r="A42" s="138" t="s">
        <v>13</v>
      </c>
      <c r="C42" s="149">
        <v>45000</v>
      </c>
      <c r="D42" s="187"/>
    </row>
    <row r="43" spans="1:4" x14ac:dyDescent="0.2">
      <c r="A43" s="138"/>
      <c r="C43" s="46"/>
      <c r="D43" s="137"/>
    </row>
    <row r="44" spans="1:4" x14ac:dyDescent="0.2">
      <c r="A44" s="138" t="s">
        <v>182</v>
      </c>
      <c r="B44" s="84">
        <f>(B38-B40)/B38*100</f>
        <v>4.7492298213185418</v>
      </c>
      <c r="D44" s="137"/>
    </row>
    <row r="45" spans="1:4" x14ac:dyDescent="0.2">
      <c r="A45" s="138"/>
      <c r="D45" s="137"/>
    </row>
    <row r="46" spans="1:4" x14ac:dyDescent="0.2">
      <c r="A46" s="138" t="s">
        <v>183</v>
      </c>
      <c r="C46" s="130">
        <f>C40-C38-C42</f>
        <v>23559</v>
      </c>
      <c r="D46" s="187"/>
    </row>
    <row r="47" spans="1:4" ht="16" thickBot="1" x14ac:dyDescent="0.25">
      <c r="A47" s="139"/>
      <c r="B47" s="140"/>
      <c r="C47" s="141"/>
      <c r="D47" s="142"/>
    </row>
    <row r="50" spans="1:4" ht="16" thickBot="1" x14ac:dyDescent="0.25"/>
    <row r="51" spans="1:4" x14ac:dyDescent="0.2">
      <c r="A51" s="135" t="s">
        <v>177</v>
      </c>
      <c r="B51" s="168" t="s">
        <v>196</v>
      </c>
      <c r="C51" s="169"/>
      <c r="D51" s="170"/>
    </row>
    <row r="52" spans="1:4" x14ac:dyDescent="0.2">
      <c r="A52" s="136"/>
      <c r="B52" s="81" t="s">
        <v>179</v>
      </c>
      <c r="C52" s="46" t="s">
        <v>4</v>
      </c>
      <c r="D52" s="137"/>
    </row>
    <row r="53" spans="1:4" x14ac:dyDescent="0.2">
      <c r="A53" s="136"/>
      <c r="D53" s="137"/>
    </row>
    <row r="54" spans="1:4" x14ac:dyDescent="0.2">
      <c r="A54" s="143" t="s">
        <v>178</v>
      </c>
      <c r="B54" s="144">
        <v>8761.9500000000007</v>
      </c>
      <c r="C54" s="147">
        <v>552501</v>
      </c>
      <c r="D54" s="187"/>
    </row>
    <row r="55" spans="1:4" x14ac:dyDescent="0.2">
      <c r="A55" s="138"/>
      <c r="C55" s="46"/>
      <c r="D55" s="137"/>
    </row>
    <row r="56" spans="1:4" x14ac:dyDescent="0.2">
      <c r="A56" s="145" t="s">
        <v>181</v>
      </c>
      <c r="B56" s="146">
        <v>8303.2999999999993</v>
      </c>
      <c r="C56" s="148">
        <v>592187</v>
      </c>
      <c r="D56" s="187"/>
    </row>
    <row r="57" spans="1:4" x14ac:dyDescent="0.2">
      <c r="A57" s="138"/>
      <c r="C57" s="46"/>
      <c r="D57" s="137"/>
    </row>
    <row r="58" spans="1:4" x14ac:dyDescent="0.2">
      <c r="A58" s="138" t="s">
        <v>13</v>
      </c>
      <c r="C58" s="149">
        <v>33550</v>
      </c>
      <c r="D58" s="187"/>
    </row>
    <row r="59" spans="1:4" x14ac:dyDescent="0.2">
      <c r="A59" s="138"/>
      <c r="C59" s="46"/>
      <c r="D59" s="137"/>
    </row>
    <row r="60" spans="1:4" x14ac:dyDescent="0.2">
      <c r="A60" s="138" t="s">
        <v>182</v>
      </c>
      <c r="B60" s="84">
        <f>(B54-B56)/B54*100</f>
        <v>5.2345653650157944</v>
      </c>
      <c r="D60" s="137"/>
    </row>
    <row r="61" spans="1:4" x14ac:dyDescent="0.2">
      <c r="A61" s="138"/>
      <c r="D61" s="137"/>
    </row>
    <row r="62" spans="1:4" x14ac:dyDescent="0.2">
      <c r="A62" s="138" t="s">
        <v>183</v>
      </c>
      <c r="C62" s="130">
        <f>C56-C54-C58</f>
        <v>6136</v>
      </c>
      <c r="D62" s="137"/>
    </row>
    <row r="63" spans="1:4" ht="16" thickBot="1" x14ac:dyDescent="0.25">
      <c r="A63" s="139"/>
      <c r="B63" s="140"/>
      <c r="C63" s="141"/>
      <c r="D63" s="142"/>
    </row>
  </sheetData>
  <mergeCells count="4">
    <mergeCell ref="B5:D5"/>
    <mergeCell ref="B20:D20"/>
    <mergeCell ref="B35:D35"/>
    <mergeCell ref="B51:D51"/>
  </mergeCells>
  <conditionalFormatting sqref="B14">
    <cfRule type="cellIs" dxfId="15" priority="19" operator="lessThan">
      <formula>3.5</formula>
    </cfRule>
    <cfRule type="cellIs" dxfId="14" priority="20" operator="greaterThan">
      <formula>3.5</formula>
    </cfRule>
  </conditionalFormatting>
  <conditionalFormatting sqref="C16">
    <cfRule type="cellIs" dxfId="13" priority="17" operator="lessThan">
      <formula>0</formula>
    </cfRule>
    <cfRule type="cellIs" dxfId="12" priority="18" operator="greaterThan">
      <formula>0</formula>
    </cfRule>
  </conditionalFormatting>
  <conditionalFormatting sqref="B29">
    <cfRule type="cellIs" dxfId="11" priority="15" operator="lessThan">
      <formula>3.5</formula>
    </cfRule>
    <cfRule type="cellIs" dxfId="10" priority="16" operator="greaterThan">
      <formula>3.5</formula>
    </cfRule>
  </conditionalFormatting>
  <conditionalFormatting sqref="C31">
    <cfRule type="cellIs" dxfId="9" priority="13" operator="lessThan">
      <formula>0</formula>
    </cfRule>
    <cfRule type="cellIs" dxfId="8" priority="14" operator="greaterThan">
      <formula>0</formula>
    </cfRule>
  </conditionalFormatting>
  <conditionalFormatting sqref="B44">
    <cfRule type="cellIs" dxfId="7" priority="7" operator="lessThan">
      <formula>3.5</formula>
    </cfRule>
    <cfRule type="cellIs" dxfId="6" priority="8" operator="greaterThan">
      <formula>3.5</formula>
    </cfRule>
  </conditionalFormatting>
  <conditionalFormatting sqref="C46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B60">
    <cfRule type="cellIs" dxfId="3" priority="3" operator="lessThan">
      <formula>3.5</formula>
    </cfRule>
    <cfRule type="cellIs" dxfId="2" priority="4" operator="greaterThan">
      <formula>3.5</formula>
    </cfRule>
  </conditionalFormatting>
  <conditionalFormatting sqref="C62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15"/>
  <sheetViews>
    <sheetView workbookViewId="0">
      <selection activeCell="B15" sqref="B15"/>
    </sheetView>
  </sheetViews>
  <sheetFormatPr baseColWidth="10" defaultColWidth="8.83203125" defaultRowHeight="15" x14ac:dyDescent="0.2"/>
  <cols>
    <col min="1" max="1" width="17" style="38" customWidth="1"/>
    <col min="2" max="2" width="30.5" style="38" customWidth="1"/>
    <col min="3" max="3" width="8.83203125" style="38"/>
    <col min="4" max="4" width="10.83203125" style="38" customWidth="1"/>
    <col min="5" max="5" width="10" style="38" customWidth="1"/>
    <col min="6" max="6" width="13.33203125" style="162" customWidth="1"/>
    <col min="7" max="16384" width="8.83203125" style="38"/>
  </cols>
  <sheetData>
    <row r="3" spans="1:6" x14ac:dyDescent="0.2">
      <c r="A3" s="161"/>
    </row>
    <row r="4" spans="1:6" s="88" customFormat="1" x14ac:dyDescent="0.2">
      <c r="F4" s="163"/>
    </row>
    <row r="5" spans="1:6" s="161" customFormat="1" x14ac:dyDescent="0.2">
      <c r="F5" s="164"/>
    </row>
    <row r="6" spans="1:6" s="161" customFormat="1" x14ac:dyDescent="0.2">
      <c r="F6" s="164"/>
    </row>
    <row r="7" spans="1:6" s="161" customFormat="1" x14ac:dyDescent="0.2">
      <c r="F7" s="164"/>
    </row>
    <row r="8" spans="1:6" s="161" customFormat="1" x14ac:dyDescent="0.2">
      <c r="F8" s="164"/>
    </row>
    <row r="9" spans="1:6" s="161" customFormat="1" x14ac:dyDescent="0.2">
      <c r="F9" s="164"/>
    </row>
    <row r="10" spans="1:6" s="161" customFormat="1" x14ac:dyDescent="0.2">
      <c r="F10" s="164"/>
    </row>
    <row r="11" spans="1:6" s="161" customFormat="1" x14ac:dyDescent="0.2">
      <c r="F11" s="164"/>
    </row>
    <row r="12" spans="1:6" s="161" customFormat="1" x14ac:dyDescent="0.2">
      <c r="F12" s="164"/>
    </row>
    <row r="13" spans="1:6" s="161" customFormat="1" x14ac:dyDescent="0.2">
      <c r="F13" s="164"/>
    </row>
    <row r="14" spans="1:6" s="88" customFormat="1" x14ac:dyDescent="0.2">
      <c r="F14" s="163"/>
    </row>
    <row r="15" spans="1:6" s="161" customFormat="1" x14ac:dyDescent="0.2">
      <c r="F15" s="164"/>
    </row>
    <row r="16" spans="1:6" s="161" customFormat="1" x14ac:dyDescent="0.2">
      <c r="F16" s="164"/>
    </row>
    <row r="17" spans="1:6" s="161" customFormat="1" x14ac:dyDescent="0.2">
      <c r="B17" s="88"/>
      <c r="F17" s="164"/>
    </row>
    <row r="18" spans="1:6" s="161" customFormat="1" x14ac:dyDescent="0.2">
      <c r="F18" s="164"/>
    </row>
    <row r="19" spans="1:6" s="161" customFormat="1" x14ac:dyDescent="0.2">
      <c r="F19" s="164"/>
    </row>
    <row r="20" spans="1:6" s="161" customFormat="1" x14ac:dyDescent="0.2">
      <c r="F20" s="164"/>
    </row>
    <row r="21" spans="1:6" s="161" customFormat="1" x14ac:dyDescent="0.2">
      <c r="C21" s="88"/>
      <c r="F21" s="164"/>
    </row>
    <row r="22" spans="1:6" s="88" customFormat="1" x14ac:dyDescent="0.2">
      <c r="F22" s="163"/>
    </row>
    <row r="23" spans="1:6" s="161" customFormat="1" x14ac:dyDescent="0.2">
      <c r="F23" s="164"/>
    </row>
    <row r="24" spans="1:6" s="161" customFormat="1" x14ac:dyDescent="0.2">
      <c r="F24" s="164"/>
    </row>
    <row r="25" spans="1:6" x14ac:dyDescent="0.2">
      <c r="B25" s="161"/>
      <c r="C25" s="161"/>
      <c r="D25" s="161"/>
      <c r="E25" s="161"/>
      <c r="F25" s="164"/>
    </row>
    <row r="26" spans="1:6" x14ac:dyDescent="0.2">
      <c r="B26" s="161"/>
      <c r="C26" s="161"/>
      <c r="D26" s="161"/>
      <c r="E26" s="161"/>
      <c r="F26" s="164"/>
    </row>
    <row r="27" spans="1:6" x14ac:dyDescent="0.2">
      <c r="B27" s="161"/>
      <c r="C27" s="161"/>
      <c r="D27" s="161"/>
      <c r="E27" s="161"/>
      <c r="F27" s="164"/>
    </row>
    <row r="29" spans="1:6" x14ac:dyDescent="0.2">
      <c r="A29" s="161"/>
    </row>
    <row r="30" spans="1:6" x14ac:dyDescent="0.2">
      <c r="A30" s="88"/>
      <c r="B30" s="88"/>
      <c r="C30" s="88"/>
      <c r="D30" s="88"/>
      <c r="E30" s="88"/>
      <c r="F30" s="163"/>
    </row>
    <row r="31" spans="1:6" x14ac:dyDescent="0.2">
      <c r="A31" s="161"/>
      <c r="B31" s="161"/>
      <c r="C31" s="161"/>
      <c r="D31" s="161"/>
      <c r="E31" s="161"/>
      <c r="F31" s="164"/>
    </row>
    <row r="32" spans="1:6" x14ac:dyDescent="0.2">
      <c r="A32" s="161"/>
      <c r="B32" s="161"/>
      <c r="C32" s="161"/>
      <c r="D32" s="161"/>
      <c r="E32" s="161"/>
      <c r="F32" s="164"/>
    </row>
    <row r="33" spans="1:6" x14ac:dyDescent="0.2">
      <c r="A33" s="161"/>
      <c r="B33" s="161"/>
      <c r="C33" s="161"/>
      <c r="D33" s="161"/>
      <c r="E33" s="161"/>
      <c r="F33" s="164"/>
    </row>
    <row r="34" spans="1:6" x14ac:dyDescent="0.2">
      <c r="A34" s="161"/>
      <c r="B34" s="161"/>
      <c r="C34" s="161"/>
      <c r="D34" s="161"/>
      <c r="E34" s="161"/>
      <c r="F34" s="164"/>
    </row>
    <row r="35" spans="1:6" x14ac:dyDescent="0.2">
      <c r="A35" s="161"/>
      <c r="B35" s="161"/>
      <c r="C35" s="161"/>
      <c r="D35" s="161"/>
      <c r="E35" s="161"/>
      <c r="F35" s="164"/>
    </row>
    <row r="36" spans="1:6" x14ac:dyDescent="0.2">
      <c r="A36" s="161"/>
      <c r="B36" s="161"/>
      <c r="C36" s="161"/>
      <c r="D36" s="161"/>
      <c r="E36" s="161"/>
      <c r="F36" s="164"/>
    </row>
    <row r="37" spans="1:6" x14ac:dyDescent="0.2">
      <c r="A37" s="161"/>
      <c r="B37" s="161"/>
      <c r="C37" s="161"/>
      <c r="D37" s="161"/>
      <c r="E37" s="161"/>
      <c r="F37" s="164"/>
    </row>
    <row r="38" spans="1:6" x14ac:dyDescent="0.2">
      <c r="A38" s="161"/>
      <c r="B38" s="161"/>
      <c r="C38" s="161"/>
      <c r="D38" s="161"/>
      <c r="E38" s="161"/>
      <c r="F38" s="164"/>
    </row>
    <row r="39" spans="1:6" x14ac:dyDescent="0.2">
      <c r="A39" s="161"/>
      <c r="B39" s="161"/>
      <c r="C39" s="161"/>
      <c r="D39" s="161"/>
      <c r="E39" s="161"/>
      <c r="F39" s="164"/>
    </row>
    <row r="40" spans="1:6" x14ac:dyDescent="0.2">
      <c r="A40" s="88"/>
      <c r="B40" s="88"/>
      <c r="C40" s="88"/>
      <c r="D40" s="88"/>
      <c r="E40" s="88"/>
      <c r="F40" s="163"/>
    </row>
    <row r="41" spans="1:6" x14ac:dyDescent="0.2">
      <c r="A41" s="88"/>
      <c r="B41" s="165"/>
      <c r="C41" s="165"/>
      <c r="D41" s="165"/>
      <c r="E41" s="165"/>
      <c r="F41" s="166"/>
    </row>
    <row r="42" spans="1:6" x14ac:dyDescent="0.2">
      <c r="A42" s="88"/>
      <c r="B42" s="88"/>
      <c r="C42" s="88"/>
      <c r="D42" s="88"/>
      <c r="E42" s="88"/>
      <c r="F42" s="163"/>
    </row>
    <row r="43" spans="1:6" x14ac:dyDescent="0.2">
      <c r="A43" s="161"/>
      <c r="B43" s="161"/>
      <c r="C43" s="161"/>
      <c r="D43" s="161"/>
      <c r="E43" s="161"/>
      <c r="F43" s="164"/>
    </row>
    <row r="44" spans="1:6" x14ac:dyDescent="0.2">
      <c r="A44" s="161"/>
      <c r="B44" s="161"/>
      <c r="C44" s="161"/>
      <c r="D44" s="161"/>
      <c r="E44" s="161"/>
      <c r="F44" s="164"/>
    </row>
    <row r="45" spans="1:6" x14ac:dyDescent="0.2">
      <c r="A45" s="161"/>
      <c r="B45" s="88"/>
      <c r="C45" s="161"/>
      <c r="D45" s="161"/>
      <c r="E45" s="161"/>
      <c r="F45" s="164"/>
    </row>
    <row r="46" spans="1:6" x14ac:dyDescent="0.2">
      <c r="A46" s="161"/>
      <c r="B46" s="161"/>
      <c r="C46" s="161"/>
      <c r="D46" s="161"/>
      <c r="E46" s="161"/>
      <c r="F46" s="164"/>
    </row>
    <row r="47" spans="1:6" x14ac:dyDescent="0.2">
      <c r="A47" s="161"/>
      <c r="B47" s="161"/>
      <c r="C47" s="161"/>
      <c r="D47" s="161"/>
      <c r="E47" s="161"/>
      <c r="F47" s="164"/>
    </row>
    <row r="48" spans="1:6" x14ac:dyDescent="0.2">
      <c r="A48" s="161"/>
      <c r="B48" s="161"/>
      <c r="C48" s="161"/>
      <c r="D48" s="161"/>
      <c r="E48" s="161"/>
      <c r="F48" s="164"/>
    </row>
    <row r="49" spans="1:6" x14ac:dyDescent="0.2">
      <c r="A49" s="161"/>
      <c r="B49" s="161"/>
      <c r="C49" s="161"/>
      <c r="D49" s="161"/>
      <c r="E49" s="161"/>
      <c r="F49" s="164"/>
    </row>
    <row r="50" spans="1:6" x14ac:dyDescent="0.2">
      <c r="A50" s="161"/>
      <c r="B50" s="161"/>
      <c r="C50" s="88"/>
      <c r="D50" s="161"/>
      <c r="E50" s="161"/>
      <c r="F50" s="164"/>
    </row>
    <row r="51" spans="1:6" x14ac:dyDescent="0.2">
      <c r="A51" s="161"/>
      <c r="B51" s="161"/>
      <c r="C51" s="88"/>
      <c r="D51" s="161"/>
      <c r="E51" s="161"/>
      <c r="F51" s="164"/>
    </row>
    <row r="52" spans="1:6" x14ac:dyDescent="0.2">
      <c r="A52" s="161"/>
      <c r="B52" s="88"/>
      <c r="C52" s="88"/>
      <c r="D52" s="88"/>
      <c r="E52" s="88"/>
      <c r="F52" s="163"/>
    </row>
    <row r="53" spans="1:6" x14ac:dyDescent="0.2">
      <c r="A53" s="161"/>
      <c r="B53" s="161"/>
      <c r="C53" s="161"/>
      <c r="D53" s="161"/>
      <c r="E53" s="161"/>
      <c r="F53" s="164"/>
    </row>
    <row r="54" spans="1:6" x14ac:dyDescent="0.2">
      <c r="A54" s="161"/>
      <c r="B54" s="161"/>
      <c r="C54" s="161"/>
      <c r="D54" s="161"/>
      <c r="E54" s="161"/>
      <c r="F54" s="164"/>
    </row>
    <row r="55" spans="1:6" x14ac:dyDescent="0.2">
      <c r="B55" s="161"/>
      <c r="C55" s="161"/>
      <c r="D55" s="161"/>
      <c r="E55" s="161"/>
      <c r="F55" s="164"/>
    </row>
    <row r="58" spans="1:6" x14ac:dyDescent="0.2">
      <c r="A58" s="161"/>
    </row>
    <row r="59" spans="1:6" x14ac:dyDescent="0.2">
      <c r="A59" s="88"/>
      <c r="B59" s="88"/>
      <c r="C59" s="88"/>
      <c r="D59" s="88"/>
      <c r="E59" s="88"/>
      <c r="F59" s="163"/>
    </row>
    <row r="60" spans="1:6" x14ac:dyDescent="0.2">
      <c r="A60" s="161"/>
      <c r="B60" s="161"/>
      <c r="C60" s="161"/>
      <c r="D60" s="161"/>
      <c r="E60" s="161"/>
      <c r="F60" s="164"/>
    </row>
    <row r="61" spans="1:6" x14ac:dyDescent="0.2">
      <c r="A61" s="161"/>
      <c r="B61" s="161"/>
      <c r="C61" s="161"/>
      <c r="D61" s="161"/>
      <c r="E61" s="161"/>
      <c r="F61" s="164"/>
    </row>
    <row r="62" spans="1:6" x14ac:dyDescent="0.2">
      <c r="A62" s="161"/>
      <c r="B62" s="161"/>
      <c r="C62" s="161"/>
      <c r="D62" s="161"/>
      <c r="E62" s="161"/>
      <c r="F62" s="164"/>
    </row>
    <row r="63" spans="1:6" x14ac:dyDescent="0.2">
      <c r="A63" s="161"/>
      <c r="B63" s="161"/>
      <c r="C63" s="161"/>
      <c r="D63" s="161"/>
      <c r="E63" s="161"/>
      <c r="F63" s="164"/>
    </row>
    <row r="64" spans="1:6" x14ac:dyDescent="0.2">
      <c r="A64" s="161"/>
      <c r="B64" s="161"/>
      <c r="C64" s="161"/>
      <c r="D64" s="161"/>
      <c r="E64" s="161"/>
      <c r="F64" s="164"/>
    </row>
    <row r="65" spans="1:6" x14ac:dyDescent="0.2">
      <c r="A65" s="161"/>
      <c r="B65" s="161"/>
      <c r="C65" s="161"/>
      <c r="D65" s="161"/>
      <c r="E65" s="161"/>
      <c r="F65" s="164"/>
    </row>
    <row r="66" spans="1:6" x14ac:dyDescent="0.2">
      <c r="A66" s="161"/>
      <c r="B66" s="161"/>
      <c r="C66" s="161"/>
      <c r="D66" s="161"/>
      <c r="E66" s="161"/>
      <c r="F66" s="164"/>
    </row>
    <row r="67" spans="1:6" x14ac:dyDescent="0.2">
      <c r="A67" s="161"/>
      <c r="B67" s="161"/>
      <c r="C67" s="161"/>
      <c r="D67" s="161"/>
      <c r="E67" s="161"/>
      <c r="F67" s="164"/>
    </row>
    <row r="68" spans="1:6" x14ac:dyDescent="0.2">
      <c r="A68" s="161"/>
      <c r="B68" s="161"/>
      <c r="C68" s="161"/>
      <c r="D68" s="161"/>
      <c r="E68" s="161"/>
      <c r="F68" s="164"/>
    </row>
    <row r="69" spans="1:6" x14ac:dyDescent="0.2">
      <c r="A69" s="161"/>
      <c r="B69" s="161"/>
      <c r="C69" s="161"/>
      <c r="D69" s="161"/>
      <c r="E69" s="161"/>
      <c r="F69" s="164"/>
    </row>
    <row r="70" spans="1:6" x14ac:dyDescent="0.2">
      <c r="A70" s="161"/>
      <c r="B70" s="161"/>
      <c r="C70" s="161"/>
      <c r="D70" s="161"/>
      <c r="E70" s="161"/>
      <c r="F70" s="164"/>
    </row>
    <row r="71" spans="1:6" x14ac:dyDescent="0.2">
      <c r="A71" s="161"/>
      <c r="B71" s="161"/>
      <c r="C71" s="161"/>
      <c r="D71" s="161"/>
      <c r="E71" s="161"/>
      <c r="F71" s="164"/>
    </row>
    <row r="72" spans="1:6" x14ac:dyDescent="0.2">
      <c r="A72" s="161"/>
      <c r="B72" s="161"/>
      <c r="C72" s="161"/>
      <c r="D72" s="161"/>
      <c r="E72" s="161"/>
      <c r="F72" s="164"/>
    </row>
    <row r="73" spans="1:6" x14ac:dyDescent="0.2">
      <c r="A73" s="88"/>
      <c r="B73" s="88"/>
      <c r="C73" s="88"/>
      <c r="D73" s="88"/>
      <c r="E73" s="88"/>
      <c r="F73" s="163"/>
    </row>
    <row r="74" spans="1:6" x14ac:dyDescent="0.2">
      <c r="A74" s="161"/>
      <c r="B74" s="161"/>
      <c r="C74" s="161"/>
      <c r="D74" s="161"/>
      <c r="E74" s="161"/>
      <c r="F74" s="164"/>
    </row>
    <row r="75" spans="1:6" x14ac:dyDescent="0.2">
      <c r="A75" s="161"/>
      <c r="B75" s="161"/>
      <c r="C75" s="161"/>
      <c r="D75" s="161"/>
      <c r="E75" s="161"/>
      <c r="F75" s="164"/>
    </row>
    <row r="76" spans="1:6" x14ac:dyDescent="0.2">
      <c r="A76" s="161"/>
      <c r="B76" s="88"/>
      <c r="C76" s="161"/>
      <c r="D76" s="161"/>
      <c r="E76" s="161"/>
      <c r="F76" s="164"/>
    </row>
    <row r="77" spans="1:6" x14ac:dyDescent="0.2">
      <c r="A77" s="161"/>
      <c r="B77" s="161"/>
      <c r="C77" s="161"/>
      <c r="D77" s="161"/>
      <c r="E77" s="161"/>
      <c r="F77" s="164"/>
    </row>
    <row r="78" spans="1:6" x14ac:dyDescent="0.2">
      <c r="A78" s="161"/>
      <c r="B78" s="161"/>
      <c r="C78" s="161"/>
      <c r="D78" s="161"/>
      <c r="E78" s="161"/>
      <c r="F78" s="164"/>
    </row>
    <row r="79" spans="1:6" x14ac:dyDescent="0.2">
      <c r="A79" s="161"/>
      <c r="B79" s="161"/>
      <c r="C79" s="161"/>
      <c r="D79" s="161"/>
      <c r="E79" s="161"/>
      <c r="F79" s="164"/>
    </row>
    <row r="80" spans="1:6" x14ac:dyDescent="0.2">
      <c r="A80" s="161"/>
      <c r="B80" s="161"/>
      <c r="C80" s="161"/>
      <c r="D80" s="161"/>
      <c r="E80" s="161"/>
      <c r="F80" s="164"/>
    </row>
    <row r="81" spans="1:6" x14ac:dyDescent="0.2">
      <c r="A81" s="161"/>
      <c r="B81" s="161"/>
      <c r="C81" s="161"/>
      <c r="D81" s="161"/>
      <c r="E81" s="161"/>
      <c r="F81" s="164"/>
    </row>
    <row r="82" spans="1:6" x14ac:dyDescent="0.2">
      <c r="A82" s="161"/>
      <c r="B82" s="161"/>
      <c r="C82" s="88"/>
      <c r="D82" s="161"/>
      <c r="E82" s="161"/>
      <c r="F82" s="164"/>
    </row>
    <row r="83" spans="1:6" x14ac:dyDescent="0.2">
      <c r="A83" s="161"/>
      <c r="B83" s="161"/>
      <c r="C83" s="88"/>
      <c r="D83" s="161"/>
      <c r="E83" s="161"/>
      <c r="F83" s="164"/>
    </row>
    <row r="84" spans="1:6" x14ac:dyDescent="0.2">
      <c r="A84" s="88"/>
      <c r="B84" s="88"/>
      <c r="C84" s="88"/>
      <c r="D84" s="88"/>
      <c r="E84" s="88"/>
      <c r="F84" s="163"/>
    </row>
    <row r="85" spans="1:6" x14ac:dyDescent="0.2">
      <c r="A85" s="161"/>
      <c r="B85" s="161"/>
      <c r="C85" s="161"/>
      <c r="D85" s="161"/>
      <c r="E85" s="161"/>
      <c r="F85" s="164"/>
    </row>
    <row r="86" spans="1:6" x14ac:dyDescent="0.2">
      <c r="A86" s="161"/>
      <c r="B86" s="161"/>
      <c r="C86" s="161"/>
      <c r="D86" s="161"/>
      <c r="E86" s="161"/>
      <c r="F86" s="164"/>
    </row>
    <row r="87" spans="1:6" x14ac:dyDescent="0.2">
      <c r="B87" s="161"/>
      <c r="C87" s="161"/>
      <c r="D87" s="161"/>
      <c r="E87" s="161"/>
      <c r="F87" s="164"/>
    </row>
    <row r="90" spans="1:6" x14ac:dyDescent="0.2">
      <c r="A90" s="161"/>
    </row>
    <row r="91" spans="1:6" x14ac:dyDescent="0.2">
      <c r="A91" s="88"/>
      <c r="B91" s="88"/>
      <c r="C91" s="88"/>
      <c r="D91" s="88"/>
      <c r="E91" s="88"/>
      <c r="F91" s="163"/>
    </row>
    <row r="92" spans="1:6" x14ac:dyDescent="0.2">
      <c r="A92" s="161"/>
      <c r="B92" s="161"/>
      <c r="C92" s="161"/>
      <c r="D92" s="161"/>
      <c r="E92" s="161"/>
      <c r="F92" s="164"/>
    </row>
    <row r="93" spans="1:6" x14ac:dyDescent="0.2">
      <c r="A93" s="161"/>
      <c r="B93" s="161"/>
      <c r="C93" s="161"/>
      <c r="D93" s="161"/>
      <c r="E93" s="161"/>
      <c r="F93" s="164"/>
    </row>
    <row r="94" spans="1:6" x14ac:dyDescent="0.2">
      <c r="A94" s="161"/>
      <c r="B94" s="161"/>
      <c r="C94" s="161"/>
      <c r="D94" s="161"/>
      <c r="E94" s="161"/>
      <c r="F94" s="164"/>
    </row>
    <row r="95" spans="1:6" x14ac:dyDescent="0.2">
      <c r="A95" s="161"/>
      <c r="B95" s="161"/>
      <c r="C95" s="161"/>
      <c r="D95" s="161"/>
      <c r="E95" s="161"/>
      <c r="F95" s="164"/>
    </row>
    <row r="96" spans="1:6" x14ac:dyDescent="0.2">
      <c r="A96" s="161"/>
      <c r="B96" s="161"/>
      <c r="C96" s="161"/>
      <c r="D96" s="161"/>
      <c r="E96" s="161"/>
      <c r="F96" s="164"/>
    </row>
    <row r="97" spans="1:6" x14ac:dyDescent="0.2">
      <c r="A97" s="161"/>
      <c r="B97" s="161"/>
      <c r="C97" s="161"/>
      <c r="D97" s="161"/>
      <c r="E97" s="161"/>
      <c r="F97" s="164"/>
    </row>
    <row r="98" spans="1:6" x14ac:dyDescent="0.2">
      <c r="A98" s="161"/>
      <c r="B98" s="161"/>
      <c r="C98" s="161"/>
      <c r="D98" s="161"/>
      <c r="E98" s="161"/>
      <c r="F98" s="164"/>
    </row>
    <row r="99" spans="1:6" x14ac:dyDescent="0.2">
      <c r="A99" s="161"/>
      <c r="B99" s="161"/>
      <c r="C99" s="161"/>
      <c r="D99" s="161"/>
      <c r="E99" s="161"/>
      <c r="F99" s="164"/>
    </row>
    <row r="100" spans="1:6" x14ac:dyDescent="0.2">
      <c r="A100" s="161"/>
      <c r="B100" s="161"/>
      <c r="C100" s="161"/>
      <c r="D100" s="161"/>
      <c r="E100" s="161"/>
      <c r="F100" s="164"/>
    </row>
    <row r="101" spans="1:6" x14ac:dyDescent="0.2">
      <c r="A101" s="88"/>
      <c r="B101" s="88"/>
      <c r="C101" s="88"/>
      <c r="D101" s="88"/>
      <c r="E101" s="88"/>
      <c r="F101" s="163"/>
    </row>
    <row r="102" spans="1:6" x14ac:dyDescent="0.2">
      <c r="A102" s="161"/>
      <c r="B102" s="161"/>
      <c r="C102" s="161"/>
      <c r="D102" s="161"/>
      <c r="E102" s="161"/>
      <c r="F102" s="164"/>
    </row>
    <row r="103" spans="1:6" x14ac:dyDescent="0.2">
      <c r="A103" s="161"/>
      <c r="B103" s="161"/>
      <c r="C103" s="161"/>
      <c r="D103" s="161"/>
      <c r="E103" s="161"/>
      <c r="F103" s="164"/>
    </row>
    <row r="104" spans="1:6" x14ac:dyDescent="0.2">
      <c r="A104" s="161"/>
      <c r="B104" s="88"/>
      <c r="C104" s="161"/>
      <c r="D104" s="161"/>
      <c r="E104" s="161"/>
      <c r="F104" s="164"/>
    </row>
    <row r="105" spans="1:6" x14ac:dyDescent="0.2">
      <c r="A105" s="161"/>
      <c r="B105" s="161"/>
      <c r="C105" s="161"/>
      <c r="D105" s="161"/>
      <c r="E105" s="161"/>
      <c r="F105" s="164"/>
    </row>
    <row r="106" spans="1:6" x14ac:dyDescent="0.2">
      <c r="A106" s="161"/>
      <c r="B106" s="161"/>
      <c r="C106" s="161"/>
      <c r="D106" s="161"/>
      <c r="E106" s="161"/>
      <c r="F106" s="164"/>
    </row>
    <row r="107" spans="1:6" x14ac:dyDescent="0.2">
      <c r="A107" s="161"/>
      <c r="B107" s="161"/>
      <c r="C107" s="161"/>
      <c r="D107" s="161"/>
      <c r="E107" s="161"/>
      <c r="F107" s="164"/>
    </row>
    <row r="108" spans="1:6" x14ac:dyDescent="0.2">
      <c r="A108" s="161"/>
      <c r="B108" s="161"/>
      <c r="C108" s="161"/>
      <c r="D108" s="161"/>
      <c r="E108" s="161"/>
      <c r="F108" s="164"/>
    </row>
    <row r="109" spans="1:6" x14ac:dyDescent="0.2">
      <c r="A109" s="161"/>
      <c r="B109" s="161"/>
      <c r="C109" s="161"/>
      <c r="D109" s="161"/>
      <c r="E109" s="161"/>
      <c r="F109" s="164"/>
    </row>
    <row r="110" spans="1:6" x14ac:dyDescent="0.2">
      <c r="A110" s="161"/>
      <c r="B110" s="161"/>
      <c r="C110" s="88"/>
      <c r="D110" s="161"/>
      <c r="E110" s="161"/>
      <c r="F110" s="164"/>
    </row>
    <row r="111" spans="1:6" x14ac:dyDescent="0.2">
      <c r="A111" s="161"/>
      <c r="B111" s="161"/>
      <c r="C111" s="88"/>
      <c r="D111" s="161"/>
      <c r="E111" s="161"/>
      <c r="F111" s="164"/>
    </row>
    <row r="112" spans="1:6" x14ac:dyDescent="0.2">
      <c r="A112" s="88"/>
      <c r="B112" s="88"/>
      <c r="C112" s="88"/>
      <c r="D112" s="88"/>
      <c r="E112" s="88"/>
      <c r="F112" s="163"/>
    </row>
    <row r="113" spans="1:6" x14ac:dyDescent="0.2">
      <c r="A113" s="161"/>
      <c r="B113" s="161"/>
      <c r="C113" s="161"/>
      <c r="D113" s="161"/>
      <c r="E113" s="161"/>
      <c r="F113" s="164"/>
    </row>
    <row r="114" spans="1:6" x14ac:dyDescent="0.2">
      <c r="A114" s="161"/>
      <c r="B114" s="161"/>
      <c r="C114" s="161"/>
      <c r="D114" s="161"/>
      <c r="E114" s="161"/>
      <c r="F114" s="164"/>
    </row>
    <row r="115" spans="1:6" x14ac:dyDescent="0.2">
      <c r="B115" s="161"/>
      <c r="C115" s="161"/>
      <c r="D115" s="161"/>
      <c r="E115" s="161"/>
      <c r="F115" s="164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F81C4-0FF1-458D-9700-D755964C1610}">
  <dimension ref="A1:UV279"/>
  <sheetViews>
    <sheetView zoomScale="115" zoomScaleNormal="115" workbookViewId="0">
      <pane xSplit="1" topLeftCell="B1" activePane="topRight" state="frozen"/>
      <selection pane="topRight" activeCell="E187" sqref="E187:E188"/>
    </sheetView>
  </sheetViews>
  <sheetFormatPr baseColWidth="10" defaultColWidth="9.1640625" defaultRowHeight="15" x14ac:dyDescent="0.2"/>
  <cols>
    <col min="1" max="1" width="12.83203125" style="52" customWidth="1"/>
    <col min="2" max="2" width="9.5" style="3" customWidth="1"/>
    <col min="3" max="3" width="11.33203125" style="14" customWidth="1"/>
    <col min="4" max="4" width="9.6640625" style="11" bestFit="1" customWidth="1"/>
    <col min="5" max="5" width="15.6640625" style="11" customWidth="1"/>
    <col min="6" max="6" width="13.6640625" style="11" customWidth="1"/>
    <col min="7" max="7" width="18.5" style="11" customWidth="1"/>
    <col min="8" max="8" width="2.5" style="5" customWidth="1"/>
    <col min="9" max="9" width="9.5" style="3" customWidth="1"/>
    <col min="10" max="10" width="11.33203125" style="14" customWidth="1"/>
    <col min="11" max="11" width="9.6640625" style="11" bestFit="1" customWidth="1"/>
    <col min="12" max="12" width="15.5" style="11" customWidth="1"/>
    <col min="13" max="13" width="12.5" style="11" customWidth="1"/>
    <col min="14" max="14" width="18.5" style="11" customWidth="1"/>
    <col min="15" max="15" width="2.5" style="5" customWidth="1"/>
    <col min="16" max="16" width="9.5" style="3" customWidth="1"/>
    <col min="17" max="17" width="11.33203125" style="14" customWidth="1"/>
    <col min="18" max="18" width="9.6640625" style="11" bestFit="1" customWidth="1"/>
    <col min="19" max="19" width="11.6640625" style="11" customWidth="1"/>
    <col min="20" max="20" width="13" style="11" customWidth="1"/>
    <col min="21" max="21" width="18.5" style="11" customWidth="1"/>
    <col min="22" max="22" width="2.5" style="5" customWidth="1"/>
    <col min="23" max="23" width="9.5" style="3" customWidth="1"/>
    <col min="24" max="24" width="11.33203125" style="14" customWidth="1"/>
    <col min="25" max="25" width="9.6640625" style="11" bestFit="1" customWidth="1"/>
    <col min="26" max="26" width="10.83203125" style="11" customWidth="1"/>
    <col min="27" max="27" width="12.5" style="11" customWidth="1"/>
    <col min="28" max="28" width="18.5" style="11" customWidth="1"/>
    <col min="29" max="29" width="2.5" style="5" customWidth="1"/>
    <col min="30" max="30" width="9.5" style="3" customWidth="1"/>
    <col min="31" max="31" width="11.33203125" style="14" customWidth="1"/>
    <col min="32" max="32" width="9.6640625" style="11" bestFit="1" customWidth="1"/>
    <col min="33" max="33" width="15.1640625" style="11" customWidth="1"/>
    <col min="34" max="34" width="12.5" style="11" customWidth="1"/>
    <col min="35" max="35" width="18.5" style="11" customWidth="1"/>
    <col min="36" max="36" width="2.5" style="5" customWidth="1"/>
    <col min="37" max="37" width="9.5" style="3" customWidth="1"/>
    <col min="38" max="38" width="11.33203125" style="14" customWidth="1"/>
    <col min="39" max="39" width="9.6640625" style="11" bestFit="1" customWidth="1"/>
    <col min="40" max="40" width="15.83203125" style="11" customWidth="1"/>
    <col min="41" max="41" width="12.5" style="11" customWidth="1"/>
    <col min="42" max="42" width="18.5" style="11" customWidth="1"/>
    <col min="43" max="43" width="2.5" style="5" customWidth="1"/>
    <col min="44" max="44" width="9.5" style="3" customWidth="1"/>
    <col min="45" max="45" width="11.33203125" style="14" customWidth="1"/>
    <col min="46" max="46" width="9.6640625" style="11" bestFit="1" customWidth="1"/>
    <col min="47" max="47" width="15" style="11" customWidth="1"/>
    <col min="48" max="48" width="12.5" style="11" customWidth="1"/>
    <col min="49" max="49" width="18.5" style="11" customWidth="1"/>
    <col min="50" max="50" width="2.5" style="5" customWidth="1"/>
    <col min="51" max="51" width="9.5" style="3" customWidth="1"/>
    <col min="52" max="52" width="11.33203125" style="14" customWidth="1"/>
    <col min="53" max="53" width="9.6640625" style="11" bestFit="1" customWidth="1"/>
    <col min="54" max="54" width="16.1640625" style="11" customWidth="1"/>
    <col min="55" max="55" width="12.5" style="11" customWidth="1"/>
    <col min="56" max="56" width="18.5" style="11" customWidth="1"/>
    <col min="57" max="57" width="2.5" style="5" customWidth="1"/>
    <col min="58" max="58" width="9.5" style="3" customWidth="1"/>
    <col min="59" max="59" width="11.33203125" style="14" customWidth="1"/>
    <col min="60" max="60" width="11.33203125" style="11" bestFit="1" customWidth="1"/>
    <col min="61" max="61" width="15.1640625" style="11" customWidth="1"/>
    <col min="62" max="62" width="12.5" style="11" customWidth="1"/>
    <col min="63" max="63" width="18.5" style="11" customWidth="1"/>
    <col min="64" max="64" width="2.5" style="5" customWidth="1"/>
    <col min="65" max="65" width="9.5" style="3" customWidth="1"/>
    <col min="66" max="66" width="11.33203125" style="14" customWidth="1"/>
    <col min="67" max="67" width="9.6640625" style="11" bestFit="1" customWidth="1"/>
    <col min="68" max="69" width="12.5" style="11" customWidth="1"/>
    <col min="70" max="70" width="18.5" style="11" customWidth="1"/>
    <col min="71" max="71" width="2.5" style="5" customWidth="1"/>
    <col min="72" max="72" width="9.5" style="3" customWidth="1"/>
    <col min="73" max="73" width="11.33203125" style="14" customWidth="1"/>
    <col min="74" max="74" width="9.6640625" style="11" bestFit="1" customWidth="1"/>
    <col min="75" max="75" width="12.33203125" style="11" customWidth="1"/>
    <col min="76" max="76" width="12.5" style="11" customWidth="1"/>
    <col min="77" max="77" width="18.5" style="11" customWidth="1"/>
    <col min="78" max="78" width="2.5" style="5" customWidth="1"/>
    <col min="79" max="79" width="9.5" style="3" customWidth="1"/>
    <col min="80" max="80" width="11.33203125" style="14" customWidth="1"/>
    <col min="81" max="81" width="9.6640625" style="11" bestFit="1" customWidth="1"/>
    <col min="82" max="82" width="14.1640625" style="11" customWidth="1"/>
    <col min="83" max="83" width="12.5" style="11" customWidth="1"/>
    <col min="84" max="84" width="18.5" style="11" customWidth="1"/>
    <col min="85" max="85" width="2.5" style="5" customWidth="1"/>
    <col min="86" max="86" width="9.5" style="3" customWidth="1"/>
    <col min="87" max="87" width="11.33203125" style="14" customWidth="1"/>
    <col min="88" max="88" width="9.6640625" style="11" bestFit="1" customWidth="1"/>
    <col min="89" max="89" width="12.6640625" style="11" customWidth="1"/>
    <col min="90" max="90" width="13.6640625" style="11" customWidth="1"/>
    <col min="91" max="91" width="18.5" style="11" customWidth="1"/>
    <col min="92" max="92" width="2.5" style="5" customWidth="1"/>
    <col min="93" max="93" width="9.5" style="3" customWidth="1"/>
    <col min="94" max="94" width="11.33203125" style="14" customWidth="1"/>
    <col min="95" max="95" width="9.6640625" style="11" bestFit="1" customWidth="1"/>
    <col min="96" max="96" width="12.83203125" style="11" customWidth="1"/>
    <col min="97" max="97" width="12.5" style="11" customWidth="1"/>
    <col min="98" max="98" width="18.5" style="11" customWidth="1"/>
    <col min="99" max="99" width="2.5" style="5" customWidth="1"/>
    <col min="100" max="100" width="9.5" style="3" customWidth="1"/>
    <col min="101" max="101" width="11.33203125" style="14" customWidth="1"/>
    <col min="102" max="102" width="9.6640625" style="11" bestFit="1" customWidth="1"/>
    <col min="103" max="103" width="14.6640625" style="11" customWidth="1"/>
    <col min="104" max="104" width="12.5" style="11" customWidth="1"/>
    <col min="105" max="105" width="18.5" style="11" customWidth="1"/>
    <col min="106" max="106" width="2.5" style="5" customWidth="1"/>
    <col min="107" max="107" width="9.5" style="3" customWidth="1"/>
    <col min="108" max="108" width="11.33203125" style="14" customWidth="1"/>
    <col min="109" max="109" width="9.6640625" style="11" bestFit="1" customWidth="1"/>
    <col min="110" max="111" width="12.5" style="11" customWidth="1"/>
    <col min="112" max="112" width="18.5" style="11" customWidth="1"/>
    <col min="113" max="113" width="2.5" style="5" customWidth="1"/>
    <col min="114" max="114" width="9.5" style="3" customWidth="1"/>
    <col min="115" max="115" width="11.33203125" style="14" customWidth="1"/>
    <col min="116" max="116" width="9.6640625" style="11" bestFit="1" customWidth="1"/>
    <col min="117" max="118" width="12.5" style="11" customWidth="1"/>
    <col min="119" max="119" width="18.5" style="11" customWidth="1"/>
    <col min="120" max="120" width="2.5" style="5" customWidth="1"/>
    <col min="121" max="121" width="9.5" style="3" customWidth="1"/>
    <col min="122" max="122" width="11.33203125" style="14" customWidth="1"/>
    <col min="123" max="123" width="9.6640625" style="11" bestFit="1" customWidth="1"/>
    <col min="124" max="124" width="14" style="11" customWidth="1"/>
    <col min="125" max="125" width="13.5" style="11" customWidth="1"/>
    <col min="126" max="126" width="18.5" style="11" customWidth="1"/>
    <col min="127" max="127" width="2.5" style="5" customWidth="1"/>
    <col min="128" max="128" width="9.5" style="3" customWidth="1"/>
    <col min="129" max="129" width="11.33203125" style="14" customWidth="1"/>
    <col min="130" max="130" width="9.6640625" style="11" bestFit="1" customWidth="1"/>
    <col min="131" max="131" width="13.5" style="11" customWidth="1"/>
    <col min="132" max="132" width="12.5" style="11" customWidth="1"/>
    <col min="133" max="133" width="18.5" style="11" customWidth="1"/>
    <col min="134" max="134" width="2.5" style="5" customWidth="1"/>
    <col min="135" max="135" width="9.5" style="3" customWidth="1"/>
    <col min="136" max="136" width="11.33203125" style="14" customWidth="1"/>
    <col min="137" max="137" width="11.33203125" style="11" bestFit="1" customWidth="1"/>
    <col min="138" max="138" width="13" style="11" customWidth="1"/>
    <col min="139" max="139" width="12.5" style="11" customWidth="1"/>
    <col min="140" max="140" width="18.5" style="11" customWidth="1"/>
    <col min="141" max="141" width="2.5" style="5" customWidth="1"/>
    <col min="142" max="142" width="9.5" style="3" customWidth="1"/>
    <col min="143" max="143" width="11.33203125" style="14" customWidth="1"/>
    <col min="144" max="144" width="11.33203125" style="11" bestFit="1" customWidth="1"/>
    <col min="145" max="145" width="13.1640625" style="11" customWidth="1"/>
    <col min="146" max="146" width="12.5" style="11" customWidth="1"/>
    <col min="147" max="147" width="18.5" style="11" customWidth="1"/>
    <col min="148" max="148" width="2.5" style="5" customWidth="1"/>
    <col min="149" max="149" width="9.5" style="3" customWidth="1"/>
    <col min="150" max="150" width="11.33203125" style="14" customWidth="1"/>
    <col min="151" max="151" width="9.6640625" style="11" bestFit="1" customWidth="1"/>
    <col min="152" max="152" width="14.33203125" style="11" customWidth="1"/>
    <col min="153" max="153" width="12.5" style="11" customWidth="1"/>
    <col min="154" max="154" width="18.5" style="11" customWidth="1"/>
    <col min="155" max="155" width="2.5" style="5" customWidth="1"/>
    <col min="156" max="156" width="9.5" style="3" customWidth="1"/>
    <col min="157" max="157" width="11.33203125" style="14" customWidth="1"/>
    <col min="158" max="158" width="9.6640625" style="11" bestFit="1" customWidth="1"/>
    <col min="159" max="159" width="13" style="11" customWidth="1"/>
    <col min="160" max="160" width="12.5" style="11" customWidth="1"/>
    <col min="161" max="161" width="18.5" style="11" customWidth="1"/>
    <col min="162" max="162" width="2.5" style="5" customWidth="1"/>
    <col min="163" max="163" width="9.5" style="3" customWidth="1"/>
    <col min="164" max="164" width="11.33203125" style="14" customWidth="1"/>
    <col min="165" max="165" width="9.6640625" style="11" bestFit="1" customWidth="1"/>
    <col min="166" max="166" width="14.1640625" style="11" customWidth="1"/>
    <col min="167" max="167" width="12.5" style="11" customWidth="1"/>
    <col min="168" max="168" width="18.5" style="11" customWidth="1"/>
    <col min="169" max="169" width="2.5" style="5" customWidth="1"/>
    <col min="170" max="170" width="9.5" style="3" customWidth="1"/>
    <col min="171" max="171" width="11.33203125" style="14" customWidth="1"/>
    <col min="172" max="172" width="9.6640625" style="11" bestFit="1" customWidth="1"/>
    <col min="173" max="173" width="13.5" style="11" customWidth="1"/>
    <col min="174" max="174" width="12.5" style="11" customWidth="1"/>
    <col min="175" max="175" width="18.5" style="11" customWidth="1"/>
    <col min="176" max="176" width="2.5" style="5" customWidth="1"/>
    <col min="177" max="177" width="9.5" style="3" customWidth="1"/>
    <col min="178" max="178" width="11.33203125" style="14" customWidth="1"/>
    <col min="179" max="179" width="9.6640625" style="11" bestFit="1" customWidth="1"/>
    <col min="180" max="180" width="14.83203125" style="11" customWidth="1"/>
    <col min="181" max="181" width="12.5" style="11" customWidth="1"/>
    <col min="182" max="182" width="18.5" style="11" customWidth="1"/>
    <col min="183" max="183" width="2.5" style="5" customWidth="1"/>
    <col min="184" max="184" width="9.5" style="3" customWidth="1"/>
    <col min="185" max="185" width="11.33203125" style="14" customWidth="1"/>
    <col min="186" max="186" width="9.6640625" style="11" bestFit="1" customWidth="1"/>
    <col min="187" max="187" width="15.33203125" style="11" customWidth="1"/>
    <col min="188" max="188" width="12.5" style="11" customWidth="1"/>
    <col min="189" max="189" width="18.5" style="11" customWidth="1"/>
    <col min="190" max="190" width="2.5" style="5" customWidth="1"/>
    <col min="191" max="191" width="9.5" style="3" customWidth="1"/>
    <col min="192" max="192" width="11.33203125" style="14" customWidth="1"/>
    <col min="193" max="193" width="9.6640625" style="11" bestFit="1" customWidth="1"/>
    <col min="194" max="194" width="13.5" style="11" customWidth="1"/>
    <col min="195" max="195" width="12.5" style="11" customWidth="1"/>
    <col min="196" max="196" width="18.5" style="11" customWidth="1"/>
    <col min="197" max="197" width="2.5" style="5" customWidth="1"/>
    <col min="198" max="198" width="9.5" style="3" customWidth="1"/>
    <col min="199" max="199" width="11.33203125" style="14" customWidth="1"/>
    <col min="200" max="200" width="9.6640625" style="11" bestFit="1" customWidth="1"/>
    <col min="201" max="201" width="11.5" style="11" customWidth="1"/>
    <col min="202" max="202" width="12.5" style="11" customWidth="1"/>
    <col min="203" max="203" width="18.5" style="11" customWidth="1"/>
    <col min="204" max="204" width="2.5" style="5" customWidth="1"/>
    <col min="205" max="205" width="9.5" style="3" customWidth="1"/>
    <col min="206" max="206" width="11.33203125" style="14" customWidth="1"/>
    <col min="207" max="207" width="9.6640625" style="11" bestFit="1" customWidth="1"/>
    <col min="208" max="208" width="12.6640625" style="11" customWidth="1"/>
    <col min="209" max="209" width="12.5" style="11" customWidth="1"/>
    <col min="210" max="210" width="18.5" style="11" customWidth="1"/>
    <col min="211" max="211" width="2.5" style="5" customWidth="1"/>
    <col min="212" max="212" width="9.5" style="3" customWidth="1"/>
    <col min="213" max="213" width="11.33203125" style="14" customWidth="1"/>
    <col min="214" max="214" width="9.6640625" style="11" bestFit="1" customWidth="1"/>
    <col min="215" max="215" width="12.83203125" style="11" customWidth="1"/>
    <col min="216" max="216" width="12.5" style="11" customWidth="1"/>
    <col min="217" max="217" width="18.5" style="11" customWidth="1"/>
    <col min="218" max="218" width="2.5" style="5" customWidth="1"/>
    <col min="219" max="219" width="9.5" style="3" customWidth="1"/>
    <col min="220" max="220" width="11.33203125" style="14" customWidth="1"/>
    <col min="221" max="221" width="9.6640625" style="11" bestFit="1" customWidth="1"/>
    <col min="222" max="222" width="11.6640625" style="11" customWidth="1"/>
    <col min="223" max="223" width="12.5" style="11" customWidth="1"/>
    <col min="224" max="224" width="18.5" style="11" customWidth="1"/>
    <col min="225" max="225" width="2.5" style="5" customWidth="1"/>
    <col min="226" max="226" width="9.5" style="3" customWidth="1"/>
    <col min="227" max="227" width="11.33203125" style="14" customWidth="1"/>
    <col min="228" max="228" width="9.6640625" style="11" bestFit="1" customWidth="1"/>
    <col min="229" max="229" width="13.33203125" style="11" customWidth="1"/>
    <col min="230" max="230" width="12.5" style="11" customWidth="1"/>
    <col min="231" max="231" width="18.5" style="11" customWidth="1"/>
    <col min="232" max="232" width="2.5" style="5" customWidth="1"/>
    <col min="233" max="233" width="9.5" style="3" customWidth="1"/>
    <col min="234" max="234" width="11.33203125" style="14" customWidth="1"/>
    <col min="235" max="235" width="9.6640625" style="11" bestFit="1" customWidth="1"/>
    <col min="236" max="236" width="13.33203125" style="11" customWidth="1"/>
    <col min="237" max="237" width="12.5" style="11" customWidth="1"/>
    <col min="238" max="238" width="18.5" style="11" customWidth="1"/>
    <col min="239" max="239" width="2.5" style="5" customWidth="1"/>
    <col min="240" max="240" width="9.5" style="3" customWidth="1"/>
    <col min="241" max="241" width="11.33203125" style="14" customWidth="1"/>
    <col min="242" max="242" width="9.6640625" style="11" bestFit="1" customWidth="1"/>
    <col min="243" max="243" width="13.33203125" style="11" customWidth="1"/>
    <col min="244" max="244" width="12.5" style="11" customWidth="1"/>
    <col min="245" max="245" width="18.5" style="11" customWidth="1"/>
    <col min="246" max="246" width="2.5" style="5" customWidth="1"/>
    <col min="247" max="247" width="9.5" style="3" customWidth="1"/>
    <col min="248" max="248" width="11.33203125" style="14" customWidth="1"/>
    <col min="249" max="249" width="9.6640625" style="11" bestFit="1" customWidth="1"/>
    <col min="250" max="250" width="13.33203125" style="11" customWidth="1"/>
    <col min="251" max="251" width="12.5" style="11" customWidth="1"/>
    <col min="252" max="252" width="18.5" style="11" customWidth="1"/>
    <col min="253" max="253" width="2.5" style="5" customWidth="1"/>
    <col min="254" max="254" width="9.5" style="3" customWidth="1"/>
    <col min="255" max="255" width="11.33203125" style="14" customWidth="1"/>
    <col min="256" max="256" width="11.33203125" style="11" bestFit="1" customWidth="1"/>
    <col min="257" max="257" width="13.33203125" style="11" customWidth="1"/>
    <col min="258" max="258" width="12.5" style="11" customWidth="1"/>
    <col min="259" max="259" width="18.5" style="11" customWidth="1"/>
    <col min="260" max="260" width="2.5" style="5" customWidth="1"/>
    <col min="261" max="261" width="9.5" style="3" customWidth="1"/>
    <col min="262" max="262" width="11.33203125" style="14" customWidth="1"/>
    <col min="263" max="263" width="9.6640625" style="11" bestFit="1" customWidth="1"/>
    <col min="264" max="264" width="13.33203125" style="11" customWidth="1"/>
    <col min="265" max="265" width="12.5" style="11" customWidth="1"/>
    <col min="266" max="266" width="18.5" style="11" customWidth="1"/>
    <col min="267" max="267" width="2.5" style="5" customWidth="1"/>
    <col min="268" max="268" width="9.5" style="3" customWidth="1"/>
    <col min="269" max="269" width="11.33203125" style="14" customWidth="1"/>
    <col min="270" max="270" width="9.6640625" style="11" bestFit="1" customWidth="1"/>
    <col min="271" max="271" width="13.33203125" style="11" customWidth="1"/>
    <col min="272" max="272" width="12.5" style="11" customWidth="1"/>
    <col min="273" max="273" width="18.5" style="11" customWidth="1"/>
    <col min="274" max="274" width="2.5" style="5" customWidth="1"/>
    <col min="275" max="275" width="9.5" style="3" customWidth="1"/>
    <col min="276" max="276" width="11.33203125" style="14" customWidth="1"/>
    <col min="277" max="277" width="9.6640625" style="11" bestFit="1" customWidth="1"/>
    <col min="278" max="278" width="13.33203125" style="11" customWidth="1"/>
    <col min="279" max="279" width="12.5" style="11" customWidth="1"/>
    <col min="280" max="280" width="18.5" style="11" customWidth="1"/>
    <col min="281" max="281" width="2.5" style="5" customWidth="1"/>
    <col min="282" max="282" width="9.5" style="3" customWidth="1"/>
    <col min="283" max="283" width="11.33203125" style="14" customWidth="1"/>
    <col min="284" max="284" width="9.6640625" style="11" bestFit="1" customWidth="1"/>
    <col min="285" max="285" width="13.33203125" style="11" customWidth="1"/>
    <col min="286" max="286" width="12.5" style="11" customWidth="1"/>
    <col min="287" max="287" width="18.5" style="11" customWidth="1"/>
    <col min="288" max="288" width="2.5" style="5" customWidth="1"/>
    <col min="289" max="289" width="9.5" style="3" customWidth="1"/>
    <col min="290" max="290" width="11.33203125" style="14" customWidth="1"/>
    <col min="291" max="291" width="11.33203125" style="11" bestFit="1" customWidth="1"/>
    <col min="292" max="292" width="13.33203125" style="11" customWidth="1"/>
    <col min="293" max="293" width="12.5" style="11" customWidth="1"/>
    <col min="294" max="294" width="18.5" style="11" customWidth="1"/>
    <col min="295" max="295" width="2.5" style="5" customWidth="1"/>
    <col min="296" max="296" width="9.5" style="3" customWidth="1"/>
    <col min="297" max="297" width="11.33203125" style="14" customWidth="1"/>
    <col min="298" max="298" width="9.6640625" style="11" bestFit="1" customWidth="1"/>
    <col min="299" max="299" width="13.33203125" style="11" customWidth="1"/>
    <col min="300" max="300" width="12.5" style="11" customWidth="1"/>
    <col min="301" max="301" width="18.5" style="11" customWidth="1"/>
    <col min="302" max="302" width="2.5" style="5" customWidth="1"/>
    <col min="303" max="303" width="9.5" style="3" customWidth="1"/>
    <col min="304" max="304" width="11.33203125" style="14" customWidth="1"/>
    <col min="305" max="305" width="9.6640625" style="11" bestFit="1" customWidth="1"/>
    <col min="306" max="306" width="13.33203125" style="11" customWidth="1"/>
    <col min="307" max="307" width="12.5" style="11" customWidth="1"/>
    <col min="308" max="308" width="18.5" style="11" customWidth="1"/>
    <col min="309" max="309" width="2.5" style="5" customWidth="1"/>
    <col min="310" max="310" width="9.5" style="3" customWidth="1"/>
    <col min="311" max="311" width="11.33203125" style="14" customWidth="1"/>
    <col min="312" max="312" width="9.6640625" style="11" bestFit="1" customWidth="1"/>
    <col min="313" max="313" width="13.33203125" style="11" customWidth="1"/>
    <col min="314" max="314" width="12.5" style="11" customWidth="1"/>
    <col min="315" max="315" width="18.5" style="11" customWidth="1"/>
    <col min="316" max="316" width="2.5" style="5" customWidth="1"/>
    <col min="317" max="317" width="9.5" style="3" customWidth="1"/>
    <col min="318" max="318" width="11.33203125" style="14" customWidth="1"/>
    <col min="319" max="319" width="9.6640625" style="11" bestFit="1" customWidth="1"/>
    <col min="320" max="320" width="13.33203125" style="11" customWidth="1"/>
    <col min="321" max="321" width="12.5" style="11" customWidth="1"/>
    <col min="322" max="322" width="18.5" style="11" customWidth="1"/>
    <col min="323" max="323" width="2.5" style="5" customWidth="1"/>
    <col min="324" max="324" width="9.5" style="3" customWidth="1"/>
    <col min="325" max="325" width="11.33203125" style="14" customWidth="1"/>
    <col min="326" max="326" width="9.6640625" style="11" bestFit="1" customWidth="1"/>
    <col min="327" max="327" width="13.33203125" style="11" customWidth="1"/>
    <col min="328" max="328" width="12.5" style="11" customWidth="1"/>
    <col min="329" max="329" width="18.5" style="11" customWidth="1"/>
    <col min="330" max="330" width="2.5" style="5" customWidth="1"/>
    <col min="331" max="331" width="9.5" style="3" customWidth="1"/>
    <col min="332" max="332" width="11.33203125" style="14" customWidth="1"/>
    <col min="333" max="333" width="9.6640625" style="11" bestFit="1" customWidth="1"/>
    <col min="334" max="334" width="13.33203125" style="11" customWidth="1"/>
    <col min="335" max="335" width="12.5" style="11" customWidth="1"/>
    <col min="336" max="336" width="18.5" style="11" customWidth="1"/>
    <col min="337" max="337" width="2.5" style="5" customWidth="1"/>
    <col min="338" max="338" width="9.5" style="3" customWidth="1"/>
    <col min="339" max="339" width="11.33203125" style="14" customWidth="1"/>
    <col min="340" max="340" width="9.6640625" style="11" bestFit="1" customWidth="1"/>
    <col min="341" max="341" width="13.33203125" style="11" customWidth="1"/>
    <col min="342" max="342" width="16" style="11" customWidth="1"/>
    <col min="343" max="343" width="18.5" style="11" customWidth="1"/>
    <col min="344" max="344" width="2.5" style="5" customWidth="1"/>
    <col min="345" max="345" width="9.5" style="3" customWidth="1"/>
    <col min="346" max="346" width="11.33203125" style="14" customWidth="1"/>
    <col min="347" max="347" width="9.6640625" style="11" bestFit="1" customWidth="1"/>
    <col min="348" max="348" width="13.33203125" style="11" customWidth="1"/>
    <col min="349" max="349" width="12.5" style="11" customWidth="1"/>
    <col min="350" max="350" width="18.5" style="11" customWidth="1"/>
    <col min="351" max="351" width="2.5" style="5" customWidth="1"/>
    <col min="352" max="352" width="9.5" style="3" customWidth="1"/>
    <col min="353" max="353" width="11.33203125" style="14" customWidth="1"/>
    <col min="354" max="354" width="11.33203125" style="11" bestFit="1" customWidth="1"/>
    <col min="355" max="355" width="13.33203125" style="11" customWidth="1"/>
    <col min="356" max="356" width="12.5" style="11" customWidth="1"/>
    <col min="357" max="357" width="18.5" style="11" customWidth="1"/>
    <col min="358" max="358" width="2.5" style="5" customWidth="1"/>
    <col min="359" max="359" width="9.5" style="3" customWidth="1"/>
    <col min="360" max="360" width="11.33203125" style="14" customWidth="1"/>
    <col min="361" max="361" width="9.6640625" style="11" bestFit="1" customWidth="1"/>
    <col min="362" max="362" width="13.33203125" style="11" customWidth="1"/>
    <col min="363" max="363" width="12.5" style="11" customWidth="1"/>
    <col min="364" max="364" width="18.5" style="11" customWidth="1"/>
    <col min="365" max="365" width="2.5" style="5" customWidth="1"/>
    <col min="366" max="366" width="9.5" style="3" customWidth="1"/>
    <col min="367" max="367" width="11.33203125" style="14" customWidth="1"/>
    <col min="368" max="368" width="11.33203125" style="11" bestFit="1" customWidth="1"/>
    <col min="369" max="369" width="13.33203125" style="11" customWidth="1"/>
    <col min="370" max="370" width="12.5" style="11" customWidth="1"/>
    <col min="371" max="371" width="18.5" style="11" customWidth="1"/>
    <col min="372" max="372" width="2.5" style="5" customWidth="1"/>
    <col min="373" max="373" width="9.5" style="3" customWidth="1"/>
    <col min="374" max="374" width="11.33203125" style="14" customWidth="1"/>
    <col min="375" max="375" width="9.6640625" style="11" bestFit="1" customWidth="1"/>
    <col min="376" max="376" width="12" style="11" customWidth="1"/>
    <col min="377" max="377" width="14.83203125" style="11" customWidth="1"/>
    <col min="378" max="378" width="18.5" style="11" customWidth="1"/>
    <col min="379" max="379" width="2.5" style="5" customWidth="1"/>
    <col min="380" max="380" width="9.5" style="3" customWidth="1"/>
    <col min="381" max="381" width="11.33203125" style="14" customWidth="1"/>
    <col min="382" max="382" width="9.6640625" style="11" bestFit="1" customWidth="1"/>
    <col min="383" max="383" width="13.33203125" style="11" customWidth="1"/>
    <col min="384" max="384" width="12.5" style="11" customWidth="1"/>
    <col min="385" max="385" width="18.5" style="11" customWidth="1"/>
    <col min="386" max="386" width="2.5" style="5" customWidth="1"/>
    <col min="387" max="387" width="9.5" style="3" customWidth="1"/>
    <col min="388" max="388" width="11.33203125" style="14" customWidth="1"/>
    <col min="389" max="389" width="9.6640625" style="11" bestFit="1" customWidth="1"/>
    <col min="390" max="390" width="13.33203125" style="11" customWidth="1"/>
    <col min="391" max="391" width="12.5" style="11" customWidth="1"/>
    <col min="392" max="392" width="18.5" style="11" customWidth="1"/>
    <col min="393" max="393" width="2.5" style="5" customWidth="1"/>
    <col min="394" max="394" width="9.5" style="3" customWidth="1"/>
    <col min="395" max="395" width="11.33203125" style="14" customWidth="1"/>
    <col min="396" max="396" width="9.6640625" style="11" bestFit="1" customWidth="1"/>
    <col min="397" max="397" width="13.33203125" style="11" customWidth="1"/>
    <col min="398" max="398" width="12.5" style="11" customWidth="1"/>
    <col min="399" max="399" width="18.5" style="11" customWidth="1"/>
    <col min="400" max="400" width="2.5" style="5" customWidth="1"/>
    <col min="401" max="401" width="9.5" style="3" customWidth="1"/>
    <col min="402" max="402" width="11.33203125" style="14" customWidth="1"/>
    <col min="403" max="403" width="9.6640625" style="11" bestFit="1" customWidth="1"/>
    <col min="404" max="404" width="13.33203125" style="11" customWidth="1"/>
    <col min="405" max="405" width="12.5" style="11" customWidth="1"/>
    <col min="406" max="406" width="18.5" style="11" customWidth="1"/>
    <col min="407" max="407" width="2.5" style="5" customWidth="1"/>
    <col min="408" max="408" width="9.5" style="3" customWidth="1"/>
    <col min="409" max="409" width="11.33203125" style="14" customWidth="1"/>
    <col min="410" max="410" width="9.6640625" style="11" bestFit="1" customWidth="1"/>
    <col min="411" max="411" width="13.33203125" style="11" customWidth="1"/>
    <col min="412" max="412" width="12.5" style="11" customWidth="1"/>
    <col min="413" max="413" width="18.5" style="11" customWidth="1"/>
    <col min="414" max="414" width="2.5" style="5" customWidth="1"/>
    <col min="415" max="415" width="9.5" style="3" customWidth="1"/>
    <col min="416" max="416" width="11.33203125" style="14" customWidth="1"/>
    <col min="417" max="417" width="9.6640625" style="11" bestFit="1" customWidth="1"/>
    <col min="418" max="418" width="13.33203125" style="11" customWidth="1"/>
    <col min="419" max="419" width="12.5" style="11" customWidth="1"/>
    <col min="420" max="420" width="18.5" style="11" customWidth="1"/>
    <col min="421" max="421" width="2.5" style="5" customWidth="1"/>
    <col min="422" max="422" width="9.5" style="3" customWidth="1"/>
    <col min="423" max="423" width="11.33203125" style="14" customWidth="1"/>
    <col min="424" max="424" width="9.6640625" style="11" bestFit="1" customWidth="1"/>
    <col min="425" max="425" width="13.33203125" style="11" customWidth="1"/>
    <col min="426" max="426" width="12.5" style="11" customWidth="1"/>
    <col min="427" max="427" width="18.5" style="11" customWidth="1"/>
    <col min="428" max="428" width="2.5" style="5" customWidth="1"/>
    <col min="429" max="429" width="9.5" style="3" customWidth="1"/>
    <col min="430" max="430" width="11.33203125" style="14" customWidth="1"/>
    <col min="431" max="431" width="9.6640625" style="11" bestFit="1" customWidth="1"/>
    <col min="432" max="432" width="13.33203125" style="11" customWidth="1"/>
    <col min="433" max="433" width="12.5" style="11" customWidth="1"/>
    <col min="434" max="434" width="18.5" style="11" customWidth="1"/>
    <col min="435" max="435" width="2.5" style="5" customWidth="1"/>
    <col min="436" max="436" width="9.5" style="3" customWidth="1"/>
    <col min="437" max="437" width="11.33203125" style="14" customWidth="1"/>
    <col min="438" max="438" width="9.6640625" style="11" bestFit="1" customWidth="1"/>
    <col min="439" max="439" width="13.33203125" style="11" customWidth="1"/>
    <col min="440" max="440" width="12.5" style="11" customWidth="1"/>
    <col min="441" max="441" width="18.5" style="11" customWidth="1"/>
    <col min="442" max="442" width="2.5" style="5" customWidth="1"/>
    <col min="443" max="443" width="9.5" style="3" customWidth="1"/>
    <col min="444" max="444" width="11.33203125" style="14" customWidth="1"/>
    <col min="445" max="445" width="9.6640625" style="11" bestFit="1" customWidth="1"/>
    <col min="446" max="446" width="13.33203125" style="11" customWidth="1"/>
    <col min="447" max="447" width="12.5" style="11" customWidth="1"/>
    <col min="448" max="448" width="18.5" style="11" customWidth="1"/>
    <col min="449" max="449" width="2.5" style="5" customWidth="1"/>
    <col min="450" max="450" width="9.5" style="3" customWidth="1"/>
    <col min="451" max="451" width="11.33203125" style="14" customWidth="1"/>
    <col min="452" max="452" width="9.6640625" style="11" bestFit="1" customWidth="1"/>
    <col min="453" max="453" width="13.33203125" style="11" customWidth="1"/>
    <col min="454" max="454" width="12.5" style="11" customWidth="1"/>
    <col min="455" max="455" width="18.5" style="11" customWidth="1"/>
    <col min="456" max="456" width="2.5" style="5" customWidth="1"/>
    <col min="457" max="457" width="9.5" style="3" customWidth="1"/>
    <col min="458" max="458" width="11.33203125" style="14" customWidth="1"/>
    <col min="459" max="459" width="9.6640625" style="11" bestFit="1" customWidth="1"/>
    <col min="460" max="460" width="13.33203125" style="11" customWidth="1"/>
    <col min="461" max="461" width="12.5" style="11" customWidth="1"/>
    <col min="462" max="462" width="18.5" style="11" customWidth="1"/>
    <col min="463" max="463" width="2.5" style="5" customWidth="1"/>
    <col min="464" max="464" width="9.5" style="3" customWidth="1"/>
    <col min="465" max="465" width="11.33203125" style="14" customWidth="1"/>
    <col min="466" max="466" width="9.6640625" style="11" bestFit="1" customWidth="1"/>
    <col min="467" max="467" width="13.33203125" style="11" customWidth="1"/>
    <col min="468" max="468" width="12.5" style="11" customWidth="1"/>
    <col min="469" max="469" width="18.5" style="11" customWidth="1"/>
    <col min="470" max="470" width="2.5" style="5" customWidth="1"/>
    <col min="471" max="471" width="9.5" style="3" customWidth="1"/>
    <col min="472" max="472" width="11.33203125" style="14" customWidth="1"/>
    <col min="473" max="473" width="9.6640625" style="11" bestFit="1" customWidth="1"/>
    <col min="474" max="474" width="13.33203125" style="11" customWidth="1"/>
    <col min="475" max="475" width="12.5" style="11" customWidth="1"/>
    <col min="476" max="476" width="18.5" style="11" customWidth="1"/>
    <col min="477" max="477" width="2.5" style="5" customWidth="1"/>
    <col min="478" max="478" width="9.5" style="3" customWidth="1"/>
    <col min="479" max="479" width="11.33203125" style="14" customWidth="1"/>
    <col min="480" max="480" width="12.5" style="11" bestFit="1" customWidth="1"/>
    <col min="481" max="481" width="13.33203125" style="11" customWidth="1"/>
    <col min="482" max="482" width="12.5" style="11" customWidth="1"/>
    <col min="483" max="483" width="18.5" style="11" customWidth="1"/>
    <col min="484" max="484" width="2.5" style="5" customWidth="1"/>
    <col min="485" max="485" width="9.5" style="3" customWidth="1"/>
    <col min="486" max="486" width="11.33203125" style="14" customWidth="1"/>
    <col min="487" max="487" width="9.6640625" style="11" bestFit="1" customWidth="1"/>
    <col min="488" max="488" width="13.33203125" style="11" customWidth="1"/>
    <col min="489" max="489" width="12.5" style="11" customWidth="1"/>
    <col min="490" max="490" width="18.5" style="11" customWidth="1"/>
    <col min="491" max="491" width="2.5" style="5" customWidth="1"/>
    <col min="492" max="492" width="9.5" style="3" customWidth="1"/>
    <col min="493" max="493" width="11.33203125" style="14" customWidth="1"/>
    <col min="494" max="494" width="9.6640625" style="11" bestFit="1" customWidth="1"/>
    <col min="495" max="495" width="13.33203125" style="11" customWidth="1"/>
    <col min="496" max="496" width="12.5" style="11" customWidth="1"/>
    <col min="497" max="497" width="18.5" style="11" customWidth="1"/>
    <col min="498" max="498" width="2.5" style="5" customWidth="1"/>
    <col min="499" max="499" width="9.5" style="3" customWidth="1"/>
    <col min="500" max="500" width="11.33203125" style="14" customWidth="1"/>
    <col min="501" max="501" width="9.6640625" style="11" bestFit="1" customWidth="1"/>
    <col min="502" max="502" width="13.33203125" style="11" customWidth="1"/>
    <col min="503" max="503" width="12.5" style="11" customWidth="1"/>
    <col min="504" max="504" width="18.5" style="11" customWidth="1"/>
    <col min="505" max="505" width="2.5" style="5" customWidth="1"/>
    <col min="506" max="506" width="9.5" style="3" customWidth="1"/>
    <col min="507" max="507" width="11.33203125" style="14" customWidth="1"/>
    <col min="508" max="508" width="9.6640625" style="11" bestFit="1" customWidth="1"/>
    <col min="509" max="509" width="13.33203125" style="11" customWidth="1"/>
    <col min="510" max="510" width="12.5" style="11" customWidth="1"/>
    <col min="511" max="511" width="18.5" style="11" customWidth="1"/>
    <col min="512" max="512" width="2.5" style="5" customWidth="1"/>
    <col min="513" max="513" width="9.5" style="3" customWidth="1"/>
    <col min="514" max="514" width="11.33203125" style="14" customWidth="1"/>
    <col min="515" max="515" width="9.6640625" style="11" bestFit="1" customWidth="1"/>
    <col min="516" max="516" width="13.33203125" style="11" customWidth="1"/>
    <col min="517" max="517" width="12.5" style="11" customWidth="1"/>
    <col min="518" max="518" width="18.5" style="11" customWidth="1"/>
    <col min="519" max="519" width="2.5" style="5" customWidth="1"/>
    <col min="520" max="520" width="9.5" style="3" customWidth="1"/>
    <col min="521" max="521" width="11.33203125" style="14" customWidth="1"/>
    <col min="522" max="522" width="9.6640625" style="11" bestFit="1" customWidth="1"/>
    <col min="523" max="523" width="13.33203125" style="11" customWidth="1"/>
    <col min="524" max="524" width="12.5" style="11" customWidth="1"/>
    <col min="525" max="525" width="18.5" style="11" customWidth="1"/>
    <col min="526" max="526" width="2.5" style="5" customWidth="1"/>
    <col min="527" max="527" width="9.5" style="3" customWidth="1"/>
    <col min="528" max="528" width="11.33203125" style="14" customWidth="1"/>
    <col min="529" max="529" width="9.6640625" style="11" bestFit="1" customWidth="1"/>
    <col min="530" max="530" width="13.33203125" style="11" customWidth="1"/>
    <col min="531" max="531" width="12.5" style="11" customWidth="1"/>
    <col min="532" max="532" width="18.5" style="11" customWidth="1"/>
    <col min="533" max="533" width="2.5" style="5" customWidth="1"/>
    <col min="534" max="534" width="9.5" style="3" customWidth="1"/>
    <col min="535" max="535" width="11.33203125" style="14" customWidth="1"/>
    <col min="536" max="536" width="9.6640625" style="11" bestFit="1" customWidth="1"/>
    <col min="537" max="537" width="13.33203125" style="11" customWidth="1"/>
    <col min="538" max="538" width="12.5" style="11" customWidth="1"/>
    <col min="539" max="539" width="18.5" style="11" customWidth="1"/>
    <col min="540" max="540" width="2.5" style="5" customWidth="1"/>
    <col min="541" max="541" width="9.5" style="3" customWidth="1"/>
    <col min="542" max="542" width="11.33203125" style="14" customWidth="1"/>
    <col min="543" max="543" width="9.6640625" style="11" bestFit="1" customWidth="1"/>
    <col min="544" max="544" width="13.33203125" style="11" customWidth="1"/>
    <col min="545" max="545" width="12.5" style="11" customWidth="1"/>
    <col min="546" max="546" width="20.6640625" style="11" customWidth="1"/>
    <col min="547" max="547" width="2.5" style="5" customWidth="1"/>
    <col min="548" max="548" width="9.5" style="3" customWidth="1"/>
    <col min="549" max="549" width="11.33203125" style="14" customWidth="1"/>
    <col min="550" max="550" width="9.6640625" style="11" bestFit="1" customWidth="1"/>
    <col min="551" max="551" width="13.33203125" style="11" customWidth="1"/>
    <col min="552" max="552" width="12.5" style="11" customWidth="1"/>
    <col min="553" max="553" width="20.6640625" style="11" customWidth="1"/>
    <col min="554" max="554" width="2.5" style="5" customWidth="1"/>
    <col min="555" max="555" width="9.5" style="3" customWidth="1"/>
    <col min="556" max="556" width="11.33203125" style="14" customWidth="1"/>
    <col min="557" max="557" width="9.6640625" style="11" bestFit="1" customWidth="1"/>
    <col min="558" max="558" width="13.33203125" style="11" customWidth="1"/>
    <col min="559" max="559" width="12.5" style="11" customWidth="1"/>
    <col min="560" max="560" width="20.6640625" style="11" customWidth="1"/>
    <col min="561" max="561" width="2.5" style="5" customWidth="1"/>
    <col min="562" max="562" width="9.5" style="3" customWidth="1"/>
    <col min="563" max="563" width="11.33203125" style="14" customWidth="1"/>
    <col min="564" max="564" width="9.6640625" style="11" bestFit="1" customWidth="1"/>
    <col min="565" max="565" width="13.33203125" style="11" customWidth="1"/>
    <col min="566" max="566" width="12.5" style="11" customWidth="1"/>
    <col min="567" max="567" width="20.6640625" style="11" customWidth="1"/>
    <col min="568" max="568" width="2.5" style="5" customWidth="1"/>
    <col min="569" max="16384" width="9.1640625" style="1"/>
  </cols>
  <sheetData>
    <row r="1" spans="1:568" x14ac:dyDescent="0.2">
      <c r="A1" s="49"/>
      <c r="B1" s="1"/>
      <c r="C1" s="12"/>
      <c r="D1" s="9"/>
      <c r="E1" s="9"/>
      <c r="F1" s="9"/>
      <c r="G1" s="9"/>
      <c r="H1" s="6"/>
      <c r="I1" s="1"/>
      <c r="J1" s="12"/>
      <c r="K1" s="9"/>
      <c r="L1" s="9"/>
      <c r="M1" s="9"/>
      <c r="N1" s="9"/>
      <c r="O1" s="6"/>
      <c r="P1" s="1"/>
      <c r="Q1" s="12"/>
      <c r="R1" s="9"/>
      <c r="S1" s="9"/>
      <c r="T1" s="9"/>
      <c r="U1" s="9"/>
      <c r="V1" s="6"/>
      <c r="W1" s="1"/>
      <c r="X1" s="12"/>
      <c r="Y1" s="9"/>
      <c r="Z1" s="9"/>
      <c r="AA1" s="9"/>
      <c r="AB1" s="9"/>
      <c r="AC1" s="6"/>
      <c r="AD1" s="1"/>
      <c r="AE1" s="12"/>
      <c r="AF1" s="9"/>
      <c r="AG1" s="9"/>
      <c r="AH1" s="9"/>
      <c r="AI1" s="9"/>
      <c r="AJ1" s="6"/>
      <c r="AK1" s="1"/>
      <c r="AL1" s="12"/>
      <c r="AM1" s="9"/>
      <c r="AN1" s="9"/>
      <c r="AO1" s="9"/>
      <c r="AP1" s="9"/>
      <c r="AQ1" s="6"/>
      <c r="AR1" s="1"/>
      <c r="AS1" s="12"/>
      <c r="AT1" s="9"/>
      <c r="AU1" s="9"/>
      <c r="AV1" s="9"/>
      <c r="AW1" s="9"/>
      <c r="AX1" s="6"/>
      <c r="AY1" s="1"/>
      <c r="AZ1" s="12"/>
      <c r="BA1" s="9"/>
      <c r="BB1" s="9"/>
      <c r="BC1" s="9"/>
      <c r="BD1" s="9"/>
      <c r="BE1" s="6"/>
      <c r="BF1" s="1"/>
      <c r="BG1" s="12"/>
      <c r="BH1" s="9"/>
      <c r="BI1" s="9"/>
      <c r="BJ1" s="9"/>
      <c r="BK1" s="9"/>
      <c r="BL1" s="6"/>
      <c r="BM1" s="1"/>
      <c r="BN1" s="12"/>
      <c r="BO1" s="9"/>
      <c r="BP1" s="9"/>
      <c r="BQ1" s="9"/>
      <c r="BR1" s="9"/>
      <c r="BS1" s="6"/>
      <c r="BT1" s="1"/>
      <c r="BU1" s="12"/>
      <c r="BV1" s="9"/>
      <c r="BW1" s="9"/>
      <c r="BX1" s="9"/>
      <c r="BY1" s="9"/>
      <c r="BZ1" s="6"/>
      <c r="CA1" s="1"/>
      <c r="CB1" s="12"/>
      <c r="CC1" s="9"/>
      <c r="CD1" s="9"/>
      <c r="CE1" s="9"/>
      <c r="CF1" s="9"/>
      <c r="CG1" s="6"/>
      <c r="CH1" s="1"/>
      <c r="CI1" s="12"/>
      <c r="CJ1" s="9"/>
      <c r="CK1" s="9"/>
      <c r="CL1" s="9"/>
      <c r="CM1" s="9"/>
      <c r="CN1" s="6"/>
      <c r="CO1" s="1"/>
      <c r="CP1" s="12"/>
      <c r="CQ1" s="9"/>
      <c r="CR1" s="9"/>
      <c r="CS1" s="9"/>
      <c r="CT1" s="9"/>
      <c r="CU1" s="6"/>
      <c r="CV1" s="1"/>
      <c r="CW1" s="12"/>
      <c r="CX1" s="9"/>
      <c r="CY1" s="9"/>
      <c r="CZ1" s="9"/>
      <c r="DA1" s="9"/>
      <c r="DB1" s="6"/>
      <c r="DC1" s="1"/>
      <c r="DD1" s="12"/>
      <c r="DE1" s="9"/>
      <c r="DF1" s="9"/>
      <c r="DG1" s="9"/>
      <c r="DH1" s="9"/>
      <c r="DI1" s="6"/>
      <c r="DJ1" s="1"/>
      <c r="DK1" s="12"/>
      <c r="DL1" s="9"/>
      <c r="DM1" s="9"/>
      <c r="DN1" s="9"/>
      <c r="DO1" s="9"/>
      <c r="DP1" s="6"/>
      <c r="DQ1" s="1"/>
      <c r="DR1" s="12"/>
      <c r="DS1" s="9"/>
      <c r="DT1" s="9"/>
      <c r="DU1" s="9"/>
      <c r="DV1" s="9"/>
      <c r="DW1" s="6"/>
      <c r="DX1" s="1"/>
      <c r="DY1" s="12"/>
      <c r="DZ1" s="9"/>
      <c r="EA1" s="9"/>
      <c r="EB1" s="9"/>
      <c r="EC1" s="9"/>
      <c r="ED1" s="6"/>
      <c r="EE1" s="1"/>
      <c r="EF1" s="12"/>
      <c r="EG1" s="9"/>
      <c r="EH1" s="9"/>
      <c r="EI1" s="9"/>
      <c r="EJ1" s="9"/>
      <c r="EK1" s="6"/>
      <c r="EL1" s="1"/>
      <c r="EM1" s="12"/>
      <c r="EN1" s="9"/>
      <c r="EO1" s="9"/>
      <c r="EP1" s="9"/>
      <c r="EQ1" s="9"/>
      <c r="ER1" s="6"/>
      <c r="ES1" s="1"/>
      <c r="ET1" s="12"/>
      <c r="EU1" s="9"/>
      <c r="EV1" s="9"/>
      <c r="EW1" s="9"/>
      <c r="EX1" s="9"/>
      <c r="EY1" s="6"/>
      <c r="EZ1" s="1"/>
      <c r="FA1" s="12"/>
      <c r="FB1" s="9"/>
      <c r="FC1" s="9"/>
      <c r="FD1" s="9"/>
      <c r="FE1" s="9"/>
      <c r="FF1" s="6"/>
      <c r="FG1" s="1"/>
      <c r="FH1" s="12"/>
      <c r="FI1" s="9"/>
      <c r="FJ1" s="9"/>
      <c r="FK1" s="9"/>
      <c r="FL1" s="9"/>
      <c r="FM1" s="6"/>
      <c r="FN1" s="1"/>
      <c r="FO1" s="12"/>
      <c r="FP1" s="9"/>
      <c r="FQ1" s="9"/>
      <c r="FR1" s="9"/>
      <c r="FS1" s="9"/>
      <c r="FT1" s="6"/>
      <c r="FU1" s="1"/>
      <c r="FV1" s="12"/>
      <c r="FW1" s="9"/>
      <c r="FX1" s="9"/>
      <c r="FY1" s="9"/>
      <c r="FZ1" s="9"/>
      <c r="GA1" s="6"/>
      <c r="GB1" s="1"/>
      <c r="GC1" s="12"/>
      <c r="GD1" s="9"/>
      <c r="GE1" s="9"/>
      <c r="GF1" s="9"/>
      <c r="GG1" s="9"/>
      <c r="GH1" s="6"/>
      <c r="GI1" s="1"/>
      <c r="GJ1" s="12"/>
      <c r="GK1" s="9"/>
      <c r="GL1" s="9"/>
      <c r="GM1" s="9"/>
      <c r="GN1" s="9"/>
      <c r="GO1" s="6"/>
      <c r="GP1" s="1"/>
      <c r="GQ1" s="12"/>
      <c r="GR1" s="9"/>
      <c r="GS1" s="9"/>
      <c r="GT1" s="9"/>
      <c r="GU1" s="9"/>
      <c r="GV1" s="6"/>
      <c r="GW1" s="1"/>
      <c r="GX1" s="12"/>
      <c r="GY1" s="9"/>
      <c r="GZ1" s="9"/>
      <c r="HA1" s="9"/>
      <c r="HB1" s="9"/>
      <c r="HC1" s="6"/>
      <c r="HD1" s="1"/>
      <c r="HE1" s="12"/>
      <c r="HF1" s="9"/>
      <c r="HG1" s="9"/>
      <c r="HH1" s="9"/>
      <c r="HI1" s="9"/>
      <c r="HJ1" s="6"/>
      <c r="HK1" s="1"/>
      <c r="HL1" s="12"/>
      <c r="HM1" s="9"/>
      <c r="HN1" s="9"/>
      <c r="HO1" s="9"/>
      <c r="HP1" s="9"/>
      <c r="HQ1" s="6"/>
      <c r="HR1" s="1"/>
      <c r="HS1" s="12"/>
      <c r="HT1" s="9"/>
      <c r="HU1" s="9"/>
      <c r="HV1" s="9"/>
      <c r="HW1" s="9"/>
      <c r="HX1" s="6"/>
      <c r="HY1" s="1"/>
      <c r="HZ1" s="12"/>
      <c r="IA1" s="9"/>
      <c r="IB1" s="9"/>
      <c r="IC1" s="9"/>
      <c r="ID1" s="9"/>
      <c r="IE1" s="6"/>
      <c r="IF1" s="1"/>
      <c r="IG1" s="12"/>
      <c r="IH1" s="9"/>
      <c r="II1" s="9"/>
      <c r="IJ1" s="9"/>
      <c r="IK1" s="9"/>
      <c r="IL1" s="6"/>
      <c r="IM1" s="1"/>
      <c r="IN1" s="12"/>
      <c r="IO1" s="9"/>
      <c r="IP1" s="9"/>
      <c r="IQ1" s="9"/>
      <c r="IR1" s="9"/>
      <c r="IS1" s="6"/>
      <c r="IT1" s="1"/>
      <c r="IU1" s="12"/>
      <c r="IV1" s="9"/>
      <c r="IW1" s="9"/>
      <c r="IX1" s="9"/>
      <c r="IY1" s="9"/>
      <c r="IZ1" s="6"/>
      <c r="JA1" s="1"/>
      <c r="JB1" s="12"/>
      <c r="JC1" s="9"/>
      <c r="JD1" s="9"/>
      <c r="JE1" s="9"/>
      <c r="JF1" s="9"/>
      <c r="JG1" s="6"/>
      <c r="JH1" s="1"/>
      <c r="JI1" s="12"/>
      <c r="JJ1" s="9"/>
      <c r="JK1" s="9"/>
      <c r="JL1" s="9"/>
      <c r="JM1" s="9"/>
      <c r="JN1" s="6"/>
      <c r="JO1" s="1"/>
      <c r="JP1" s="12"/>
      <c r="JQ1" s="9"/>
      <c r="JR1" s="9"/>
      <c r="JS1" s="9"/>
      <c r="JT1" s="9"/>
      <c r="JU1" s="6"/>
      <c r="JV1" s="1"/>
      <c r="JW1" s="12"/>
      <c r="JX1" s="9"/>
      <c r="JY1" s="9"/>
      <c r="JZ1" s="9"/>
      <c r="KA1" s="9"/>
      <c r="KB1" s="6"/>
      <c r="KC1" s="1"/>
      <c r="KD1" s="12"/>
      <c r="KE1" s="9"/>
      <c r="KF1" s="9"/>
      <c r="KG1" s="9"/>
      <c r="KH1" s="9"/>
      <c r="KI1" s="6"/>
      <c r="KJ1" s="1"/>
      <c r="KK1" s="12"/>
      <c r="KL1" s="9"/>
      <c r="KM1" s="9"/>
      <c r="KN1" s="9"/>
      <c r="KO1" s="9"/>
      <c r="KP1" s="6"/>
      <c r="KQ1" s="1"/>
      <c r="KR1" s="12"/>
      <c r="KS1" s="9"/>
      <c r="KT1" s="9"/>
      <c r="KU1" s="9"/>
      <c r="KV1" s="9"/>
      <c r="KW1" s="6"/>
      <c r="KX1" s="1"/>
      <c r="KY1" s="12"/>
      <c r="KZ1" s="9"/>
      <c r="LA1" s="9"/>
      <c r="LB1" s="9"/>
      <c r="LC1" s="9"/>
      <c r="LD1" s="6"/>
      <c r="LE1" s="1"/>
      <c r="LF1" s="12"/>
      <c r="LG1" s="9"/>
      <c r="LH1" s="9"/>
      <c r="LI1" s="9"/>
      <c r="LJ1" s="9"/>
      <c r="LK1" s="6"/>
      <c r="LL1" s="1"/>
      <c r="LM1" s="12"/>
      <c r="LN1" s="9"/>
      <c r="LO1" s="9"/>
      <c r="LP1" s="9"/>
      <c r="LQ1" s="9"/>
      <c r="LR1" s="6"/>
      <c r="LS1" s="1"/>
      <c r="LT1" s="12"/>
      <c r="LU1" s="9"/>
      <c r="LV1" s="9"/>
      <c r="LW1" s="9"/>
      <c r="LX1" s="9"/>
      <c r="LY1" s="6"/>
      <c r="LZ1" s="1"/>
      <c r="MA1" s="12"/>
      <c r="MB1" s="9"/>
      <c r="MC1" s="9"/>
      <c r="MD1" s="9"/>
      <c r="ME1" s="9"/>
      <c r="MF1" s="6"/>
      <c r="MG1" s="1"/>
      <c r="MH1" s="12"/>
      <c r="MI1" s="9"/>
      <c r="MJ1" s="9"/>
      <c r="MK1" s="9"/>
      <c r="ML1" s="9"/>
      <c r="MM1" s="6"/>
      <c r="MN1" s="1"/>
      <c r="MO1" s="12"/>
      <c r="MP1" s="9"/>
      <c r="MQ1" s="9"/>
      <c r="MR1" s="9"/>
      <c r="MS1" s="9"/>
      <c r="MT1" s="6"/>
      <c r="MU1" s="1"/>
      <c r="MV1" s="12"/>
      <c r="MW1" s="9"/>
      <c r="MX1" s="9"/>
      <c r="MY1" s="9"/>
      <c r="MZ1" s="9"/>
      <c r="NA1" s="6"/>
      <c r="NB1" s="1"/>
      <c r="NC1" s="12"/>
      <c r="ND1" s="9"/>
      <c r="NE1" s="9"/>
      <c r="NF1" s="9"/>
      <c r="NG1" s="9"/>
      <c r="NH1" s="6"/>
      <c r="NI1" s="1"/>
      <c r="NJ1" s="12"/>
      <c r="NK1" s="9"/>
      <c r="NL1" s="9"/>
      <c r="NM1" s="9"/>
      <c r="NN1" s="9"/>
      <c r="NO1" s="6"/>
      <c r="NP1" s="1"/>
      <c r="NQ1" s="12"/>
      <c r="NR1" s="9"/>
      <c r="NS1" s="9"/>
      <c r="NT1" s="9"/>
      <c r="NU1" s="9"/>
      <c r="NV1" s="6"/>
      <c r="NW1" s="1"/>
      <c r="NX1" s="12"/>
      <c r="NY1" s="9"/>
      <c r="NZ1" s="9"/>
      <c r="OA1" s="9"/>
      <c r="OB1" s="9"/>
      <c r="OC1" s="6"/>
      <c r="OD1" s="1"/>
      <c r="OE1" s="12"/>
      <c r="OF1" s="9"/>
      <c r="OG1" s="9"/>
      <c r="OH1" s="9"/>
      <c r="OI1" s="9"/>
      <c r="OJ1" s="6"/>
      <c r="OK1" s="1"/>
      <c r="OL1" s="12"/>
      <c r="OM1" s="9"/>
      <c r="ON1" s="9"/>
      <c r="OO1" s="9"/>
      <c r="OP1" s="9"/>
      <c r="OQ1" s="6"/>
      <c r="OR1" s="1"/>
      <c r="OS1" s="12"/>
      <c r="OT1" s="9"/>
      <c r="OU1" s="9"/>
      <c r="OV1" s="9"/>
      <c r="OW1" s="9"/>
      <c r="OX1" s="6"/>
      <c r="OY1" s="1"/>
      <c r="OZ1" s="12"/>
      <c r="PA1" s="9"/>
      <c r="PB1" s="9"/>
      <c r="PC1" s="9"/>
      <c r="PD1" s="9"/>
      <c r="PE1" s="6"/>
      <c r="PF1" s="1"/>
      <c r="PG1" s="12"/>
      <c r="PH1" s="9"/>
      <c r="PI1" s="9"/>
      <c r="PJ1" s="9"/>
      <c r="PK1" s="9"/>
      <c r="PL1" s="6"/>
      <c r="PM1" s="1"/>
      <c r="PN1" s="12"/>
      <c r="PO1" s="9"/>
      <c r="PP1" s="9"/>
      <c r="PQ1" s="9"/>
      <c r="PR1" s="9"/>
      <c r="PS1" s="6"/>
      <c r="PT1" s="1"/>
      <c r="PU1" s="12"/>
      <c r="PV1" s="9"/>
      <c r="PW1" s="9"/>
      <c r="PX1" s="9"/>
      <c r="PY1" s="9"/>
      <c r="PZ1" s="6"/>
      <c r="QA1" s="1"/>
      <c r="QB1" s="12"/>
      <c r="QC1" s="9"/>
      <c r="QD1" s="9"/>
      <c r="QE1" s="9"/>
      <c r="QF1" s="9"/>
      <c r="QG1" s="6"/>
      <c r="QH1" s="1"/>
      <c r="QI1" s="12"/>
      <c r="QJ1" s="9"/>
      <c r="QK1" s="9"/>
      <c r="QL1" s="9"/>
      <c r="QM1" s="9"/>
      <c r="QN1" s="6"/>
      <c r="QO1" s="1"/>
      <c r="QP1" s="12"/>
      <c r="QQ1" s="9"/>
      <c r="QR1" s="9"/>
      <c r="QS1" s="9"/>
      <c r="QT1" s="9"/>
      <c r="QU1" s="6"/>
      <c r="QV1" s="1"/>
      <c r="QW1" s="12"/>
      <c r="QX1" s="9"/>
      <c r="QY1" s="9"/>
      <c r="QZ1" s="9"/>
      <c r="RA1" s="9"/>
      <c r="RB1" s="6"/>
      <c r="RC1" s="1"/>
      <c r="RD1" s="12"/>
      <c r="RE1" s="9"/>
      <c r="RF1" s="9"/>
      <c r="RG1" s="9"/>
      <c r="RH1" s="9"/>
      <c r="RI1" s="6"/>
      <c r="RJ1" s="1"/>
      <c r="RK1" s="12"/>
      <c r="RL1" s="9"/>
      <c r="RM1" s="9"/>
      <c r="RN1" s="9"/>
      <c r="RO1" s="9"/>
      <c r="RP1" s="6"/>
      <c r="RQ1" s="1"/>
      <c r="RR1" s="12"/>
      <c r="RS1" s="9"/>
      <c r="RT1" s="9"/>
      <c r="RU1" s="9"/>
      <c r="RV1" s="9"/>
      <c r="RW1" s="6"/>
      <c r="RX1" s="1"/>
      <c r="RY1" s="12"/>
      <c r="RZ1" s="9"/>
      <c r="SA1" s="9"/>
      <c r="SB1" s="9"/>
      <c r="SC1" s="9"/>
      <c r="SD1" s="6"/>
      <c r="SE1" s="1"/>
      <c r="SF1" s="12"/>
      <c r="SG1" s="9"/>
      <c r="SH1" s="9"/>
      <c r="SI1" s="9"/>
      <c r="SJ1" s="9"/>
      <c r="SK1" s="6"/>
      <c r="SL1" s="1"/>
      <c r="SM1" s="12"/>
      <c r="SN1" s="9"/>
      <c r="SO1" s="9"/>
      <c r="SP1" s="9"/>
      <c r="SQ1" s="9"/>
      <c r="SR1" s="6"/>
      <c r="SS1" s="1"/>
      <c r="ST1" s="12"/>
      <c r="SU1" s="9"/>
      <c r="SV1" s="9"/>
      <c r="SW1" s="9"/>
      <c r="SX1" s="9"/>
      <c r="SY1" s="6"/>
      <c r="SZ1" s="1"/>
      <c r="TA1" s="12"/>
      <c r="TB1" s="9"/>
      <c r="TC1" s="9"/>
      <c r="TD1" s="9"/>
      <c r="TE1" s="9"/>
      <c r="TF1" s="6"/>
      <c r="TG1" s="1"/>
      <c r="TH1" s="12"/>
      <c r="TI1" s="9"/>
      <c r="TJ1" s="9"/>
      <c r="TK1" s="9"/>
      <c r="TL1" s="9"/>
      <c r="TM1" s="6"/>
      <c r="TN1" s="1"/>
      <c r="TO1" s="12"/>
      <c r="TP1" s="9"/>
      <c r="TQ1" s="9"/>
      <c r="TR1" s="9"/>
      <c r="TS1" s="9"/>
      <c r="TT1" s="6"/>
      <c r="TU1" s="1"/>
      <c r="TV1" s="12"/>
      <c r="TW1" s="9"/>
      <c r="TX1" s="9"/>
      <c r="TY1" s="9"/>
      <c r="TZ1" s="9"/>
      <c r="UA1" s="6"/>
      <c r="UB1" s="1"/>
      <c r="UC1" s="12"/>
      <c r="UD1" s="9"/>
      <c r="UE1" s="9"/>
      <c r="UF1" s="9"/>
      <c r="UG1" s="9"/>
      <c r="UH1" s="6"/>
      <c r="UI1" s="1"/>
      <c r="UJ1" s="12"/>
      <c r="UK1" s="9"/>
      <c r="UL1" s="9"/>
      <c r="UM1" s="9"/>
      <c r="UN1" s="9"/>
      <c r="UO1" s="6"/>
      <c r="UP1" s="1"/>
      <c r="UQ1" s="12"/>
      <c r="UR1" s="9"/>
      <c r="US1" s="9"/>
      <c r="UT1" s="9"/>
      <c r="UU1" s="9"/>
      <c r="UV1" s="6"/>
    </row>
    <row r="2" spans="1:568" s="8" customFormat="1" x14ac:dyDescent="0.2">
      <c r="A2" s="50"/>
      <c r="B2" s="171" t="s">
        <v>5</v>
      </c>
      <c r="C2" s="171"/>
      <c r="D2" s="171"/>
      <c r="E2" s="171"/>
      <c r="F2" s="171"/>
      <c r="G2" s="171"/>
      <c r="H2" s="7"/>
      <c r="I2" s="171" t="s">
        <v>6</v>
      </c>
      <c r="J2" s="171"/>
      <c r="K2" s="171"/>
      <c r="L2" s="171"/>
      <c r="M2" s="171"/>
      <c r="N2" s="171"/>
      <c r="O2" s="7"/>
      <c r="P2" s="171" t="s">
        <v>7</v>
      </c>
      <c r="Q2" s="171"/>
      <c r="R2" s="171"/>
      <c r="S2" s="171"/>
      <c r="T2" s="171"/>
      <c r="U2" s="171"/>
      <c r="V2" s="7"/>
      <c r="W2" s="171" t="s">
        <v>8</v>
      </c>
      <c r="X2" s="171"/>
      <c r="Y2" s="171"/>
      <c r="Z2" s="171"/>
      <c r="AA2" s="171"/>
      <c r="AB2" s="171"/>
      <c r="AC2" s="7"/>
      <c r="AD2" s="171" t="s">
        <v>9</v>
      </c>
      <c r="AE2" s="171"/>
      <c r="AF2" s="171"/>
      <c r="AG2" s="171"/>
      <c r="AH2" s="171"/>
      <c r="AI2" s="171"/>
      <c r="AJ2" s="7"/>
      <c r="AK2" s="171" t="s">
        <v>23</v>
      </c>
      <c r="AL2" s="171"/>
      <c r="AM2" s="171"/>
      <c r="AN2" s="171"/>
      <c r="AO2" s="171"/>
      <c r="AP2" s="171"/>
      <c r="AQ2" s="7"/>
      <c r="AR2" s="171" t="s">
        <v>24</v>
      </c>
      <c r="AS2" s="171"/>
      <c r="AT2" s="171"/>
      <c r="AU2" s="171"/>
      <c r="AV2" s="171"/>
      <c r="AW2" s="171"/>
      <c r="AX2" s="7"/>
      <c r="AY2" s="171" t="s">
        <v>25</v>
      </c>
      <c r="AZ2" s="171"/>
      <c r="BA2" s="171"/>
      <c r="BB2" s="171"/>
      <c r="BC2" s="171"/>
      <c r="BD2" s="171"/>
      <c r="BE2" s="7"/>
      <c r="BF2" s="171" t="s">
        <v>12</v>
      </c>
      <c r="BG2" s="171"/>
      <c r="BH2" s="171"/>
      <c r="BI2" s="171"/>
      <c r="BJ2" s="171"/>
      <c r="BK2" s="171"/>
      <c r="BL2" s="7"/>
      <c r="BM2" s="171" t="s">
        <v>26</v>
      </c>
      <c r="BN2" s="171"/>
      <c r="BO2" s="171"/>
      <c r="BP2" s="171"/>
      <c r="BQ2" s="171"/>
      <c r="BR2" s="171"/>
      <c r="BS2" s="7"/>
      <c r="BT2" s="171" t="s">
        <v>18</v>
      </c>
      <c r="BU2" s="171"/>
      <c r="BV2" s="171"/>
      <c r="BW2" s="171"/>
      <c r="BX2" s="171"/>
      <c r="BY2" s="171"/>
      <c r="BZ2" s="7"/>
      <c r="CA2" s="171" t="s">
        <v>15</v>
      </c>
      <c r="CB2" s="171"/>
      <c r="CC2" s="171"/>
      <c r="CD2" s="171"/>
      <c r="CE2" s="171"/>
      <c r="CF2" s="171"/>
      <c r="CG2" s="7"/>
      <c r="CH2" s="171" t="s">
        <v>16</v>
      </c>
      <c r="CI2" s="171"/>
      <c r="CJ2" s="171"/>
      <c r="CK2" s="171"/>
      <c r="CL2" s="171"/>
      <c r="CM2" s="171"/>
      <c r="CN2" s="7"/>
      <c r="CO2" s="171" t="s">
        <v>27</v>
      </c>
      <c r="CP2" s="171"/>
      <c r="CQ2" s="171"/>
      <c r="CR2" s="171"/>
      <c r="CS2" s="171"/>
      <c r="CT2" s="171"/>
      <c r="CU2" s="7"/>
      <c r="CV2" s="171" t="s">
        <v>28</v>
      </c>
      <c r="CW2" s="171"/>
      <c r="CX2" s="171"/>
      <c r="CY2" s="171"/>
      <c r="CZ2" s="171"/>
      <c r="DA2" s="171"/>
      <c r="DB2" s="7"/>
      <c r="DC2" s="171" t="s">
        <v>29</v>
      </c>
      <c r="DD2" s="171"/>
      <c r="DE2" s="171"/>
      <c r="DF2" s="171"/>
      <c r="DG2" s="171"/>
      <c r="DH2" s="171"/>
      <c r="DI2" s="7"/>
      <c r="DJ2" s="171" t="s">
        <v>30</v>
      </c>
      <c r="DK2" s="171"/>
      <c r="DL2" s="171"/>
      <c r="DM2" s="171"/>
      <c r="DN2" s="171"/>
      <c r="DO2" s="171"/>
      <c r="DP2" s="7"/>
      <c r="DQ2" s="171" t="s">
        <v>31</v>
      </c>
      <c r="DR2" s="171"/>
      <c r="DS2" s="171"/>
      <c r="DT2" s="171"/>
      <c r="DU2" s="171"/>
      <c r="DV2" s="171"/>
      <c r="DW2" s="7"/>
      <c r="DX2" s="171" t="s">
        <v>32</v>
      </c>
      <c r="DY2" s="171"/>
      <c r="DZ2" s="171"/>
      <c r="EA2" s="171"/>
      <c r="EB2" s="171"/>
      <c r="EC2" s="171"/>
      <c r="ED2" s="7"/>
      <c r="EE2" s="171" t="s">
        <v>33</v>
      </c>
      <c r="EF2" s="171"/>
      <c r="EG2" s="171"/>
      <c r="EH2" s="171"/>
      <c r="EI2" s="171"/>
      <c r="EJ2" s="171"/>
      <c r="EK2" s="7"/>
      <c r="EL2" s="171" t="s">
        <v>34</v>
      </c>
      <c r="EM2" s="171"/>
      <c r="EN2" s="171"/>
      <c r="EO2" s="171"/>
      <c r="EP2" s="171"/>
      <c r="EQ2" s="171"/>
      <c r="ER2" s="7"/>
      <c r="ES2" s="171" t="s">
        <v>35</v>
      </c>
      <c r="ET2" s="171"/>
      <c r="EU2" s="171"/>
      <c r="EV2" s="171"/>
      <c r="EW2" s="171"/>
      <c r="EX2" s="171"/>
      <c r="EY2" s="7"/>
      <c r="EZ2" s="171" t="s">
        <v>36</v>
      </c>
      <c r="FA2" s="171"/>
      <c r="FB2" s="171"/>
      <c r="FC2" s="171"/>
      <c r="FD2" s="171"/>
      <c r="FE2" s="171"/>
      <c r="FF2" s="7"/>
      <c r="FG2" s="171" t="s">
        <v>37</v>
      </c>
      <c r="FH2" s="171"/>
      <c r="FI2" s="171"/>
      <c r="FJ2" s="171"/>
      <c r="FK2" s="171"/>
      <c r="FL2" s="171"/>
      <c r="FM2" s="7"/>
      <c r="FN2" s="171" t="s">
        <v>38</v>
      </c>
      <c r="FO2" s="171"/>
      <c r="FP2" s="171"/>
      <c r="FQ2" s="171"/>
      <c r="FR2" s="171"/>
      <c r="FS2" s="171"/>
      <c r="FT2" s="7"/>
      <c r="FU2" s="171" t="s">
        <v>39</v>
      </c>
      <c r="FV2" s="171"/>
      <c r="FW2" s="171"/>
      <c r="FX2" s="171"/>
      <c r="FY2" s="171"/>
      <c r="FZ2" s="171"/>
      <c r="GA2" s="7"/>
      <c r="GB2" s="171" t="s">
        <v>40</v>
      </c>
      <c r="GC2" s="171"/>
      <c r="GD2" s="171"/>
      <c r="GE2" s="171"/>
      <c r="GF2" s="171"/>
      <c r="GG2" s="171"/>
      <c r="GH2" s="7"/>
      <c r="GI2" s="171" t="s">
        <v>41</v>
      </c>
      <c r="GJ2" s="171"/>
      <c r="GK2" s="171"/>
      <c r="GL2" s="171"/>
      <c r="GM2" s="171"/>
      <c r="GN2" s="171"/>
      <c r="GO2" s="7"/>
      <c r="GP2" s="171" t="s">
        <v>42</v>
      </c>
      <c r="GQ2" s="171"/>
      <c r="GR2" s="171"/>
      <c r="GS2" s="171"/>
      <c r="GT2" s="171"/>
      <c r="GU2" s="171"/>
      <c r="GV2" s="7"/>
      <c r="GW2" s="171" t="s">
        <v>43</v>
      </c>
      <c r="GX2" s="171"/>
      <c r="GY2" s="171"/>
      <c r="GZ2" s="171"/>
      <c r="HA2" s="171"/>
      <c r="HB2" s="171"/>
      <c r="HC2" s="7"/>
      <c r="HD2" s="171" t="s">
        <v>44</v>
      </c>
      <c r="HE2" s="171"/>
      <c r="HF2" s="171"/>
      <c r="HG2" s="171"/>
      <c r="HH2" s="171"/>
      <c r="HI2" s="171"/>
      <c r="HJ2" s="7"/>
      <c r="HK2" s="171" t="s">
        <v>42</v>
      </c>
      <c r="HL2" s="171"/>
      <c r="HM2" s="171"/>
      <c r="HN2" s="171"/>
      <c r="HO2" s="171"/>
      <c r="HP2" s="171"/>
      <c r="HQ2" s="7"/>
      <c r="HR2" s="171" t="s">
        <v>45</v>
      </c>
      <c r="HS2" s="171"/>
      <c r="HT2" s="171"/>
      <c r="HU2" s="171"/>
      <c r="HV2" s="171"/>
      <c r="HW2" s="171"/>
      <c r="HX2" s="7"/>
      <c r="HY2" s="171" t="s">
        <v>46</v>
      </c>
      <c r="HZ2" s="171"/>
      <c r="IA2" s="171"/>
      <c r="IB2" s="171"/>
      <c r="IC2" s="171"/>
      <c r="ID2" s="171"/>
      <c r="IE2" s="7"/>
      <c r="IF2" s="171" t="s">
        <v>47</v>
      </c>
      <c r="IG2" s="171"/>
      <c r="IH2" s="171"/>
      <c r="II2" s="171"/>
      <c r="IJ2" s="171"/>
      <c r="IK2" s="171"/>
      <c r="IL2" s="7"/>
      <c r="IM2" s="171" t="s">
        <v>48</v>
      </c>
      <c r="IN2" s="171"/>
      <c r="IO2" s="171"/>
      <c r="IP2" s="171"/>
      <c r="IQ2" s="171"/>
      <c r="IR2" s="171"/>
      <c r="IS2" s="7"/>
      <c r="IT2" s="171" t="s">
        <v>49</v>
      </c>
      <c r="IU2" s="171"/>
      <c r="IV2" s="171"/>
      <c r="IW2" s="171"/>
      <c r="IX2" s="171"/>
      <c r="IY2" s="171"/>
      <c r="IZ2" s="7"/>
      <c r="JA2" s="171" t="s">
        <v>50</v>
      </c>
      <c r="JB2" s="171"/>
      <c r="JC2" s="171"/>
      <c r="JD2" s="171"/>
      <c r="JE2" s="171"/>
      <c r="JF2" s="171"/>
      <c r="JG2" s="7"/>
      <c r="JH2" s="171" t="s">
        <v>51</v>
      </c>
      <c r="JI2" s="171"/>
      <c r="JJ2" s="171"/>
      <c r="JK2" s="171"/>
      <c r="JL2" s="171"/>
      <c r="JM2" s="171"/>
      <c r="JN2" s="7"/>
      <c r="JO2" s="171" t="s">
        <v>52</v>
      </c>
      <c r="JP2" s="171"/>
      <c r="JQ2" s="171"/>
      <c r="JR2" s="171"/>
      <c r="JS2" s="171"/>
      <c r="JT2" s="171"/>
      <c r="JU2" s="7"/>
      <c r="JV2" s="171" t="s">
        <v>53</v>
      </c>
      <c r="JW2" s="171"/>
      <c r="JX2" s="171"/>
      <c r="JY2" s="171"/>
      <c r="JZ2" s="171"/>
      <c r="KA2" s="171"/>
      <c r="KB2" s="7"/>
      <c r="KC2" s="171" t="s">
        <v>54</v>
      </c>
      <c r="KD2" s="171"/>
      <c r="KE2" s="171"/>
      <c r="KF2" s="171"/>
      <c r="KG2" s="171"/>
      <c r="KH2" s="171"/>
      <c r="KI2" s="7"/>
      <c r="KJ2" s="171" t="s">
        <v>55</v>
      </c>
      <c r="KK2" s="171"/>
      <c r="KL2" s="171"/>
      <c r="KM2" s="171"/>
      <c r="KN2" s="171"/>
      <c r="KO2" s="171"/>
      <c r="KP2" s="7"/>
      <c r="KQ2" s="171" t="s">
        <v>56</v>
      </c>
      <c r="KR2" s="171"/>
      <c r="KS2" s="171"/>
      <c r="KT2" s="171"/>
      <c r="KU2" s="171"/>
      <c r="KV2" s="171"/>
      <c r="KW2" s="7"/>
      <c r="KX2" s="171" t="s">
        <v>57</v>
      </c>
      <c r="KY2" s="171"/>
      <c r="KZ2" s="171"/>
      <c r="LA2" s="171"/>
      <c r="LB2" s="171"/>
      <c r="LC2" s="171"/>
      <c r="LD2" s="7"/>
      <c r="LE2" s="171" t="s">
        <v>58</v>
      </c>
      <c r="LF2" s="171"/>
      <c r="LG2" s="171"/>
      <c r="LH2" s="171"/>
      <c r="LI2" s="171"/>
      <c r="LJ2" s="171"/>
      <c r="LK2" s="7"/>
      <c r="LL2" s="171" t="s">
        <v>59</v>
      </c>
      <c r="LM2" s="171"/>
      <c r="LN2" s="171"/>
      <c r="LO2" s="171"/>
      <c r="LP2" s="171"/>
      <c r="LQ2" s="171"/>
      <c r="LR2" s="7"/>
      <c r="LS2" s="171" t="s">
        <v>60</v>
      </c>
      <c r="LT2" s="171"/>
      <c r="LU2" s="171"/>
      <c r="LV2" s="171"/>
      <c r="LW2" s="171"/>
      <c r="LX2" s="171"/>
      <c r="LY2" s="7"/>
      <c r="LZ2" s="171" t="s">
        <v>61</v>
      </c>
      <c r="MA2" s="171"/>
      <c r="MB2" s="171"/>
      <c r="MC2" s="171"/>
      <c r="MD2" s="171"/>
      <c r="ME2" s="171"/>
      <c r="MF2" s="7"/>
      <c r="MG2" s="171" t="s">
        <v>62</v>
      </c>
      <c r="MH2" s="171"/>
      <c r="MI2" s="171"/>
      <c r="MJ2" s="171"/>
      <c r="MK2" s="171"/>
      <c r="ML2" s="171"/>
      <c r="MM2" s="7"/>
      <c r="MN2" s="171" t="s">
        <v>63</v>
      </c>
      <c r="MO2" s="171"/>
      <c r="MP2" s="171"/>
      <c r="MQ2" s="171"/>
      <c r="MR2" s="171"/>
      <c r="MS2" s="171"/>
      <c r="MT2" s="7"/>
      <c r="MU2" s="171" t="s">
        <v>64</v>
      </c>
      <c r="MV2" s="171"/>
      <c r="MW2" s="171"/>
      <c r="MX2" s="171"/>
      <c r="MY2" s="171"/>
      <c r="MZ2" s="171"/>
      <c r="NA2" s="7"/>
      <c r="NB2" s="171" t="s">
        <v>65</v>
      </c>
      <c r="NC2" s="171"/>
      <c r="ND2" s="171"/>
      <c r="NE2" s="171"/>
      <c r="NF2" s="171"/>
      <c r="NG2" s="171"/>
      <c r="NH2" s="7"/>
      <c r="NI2" s="171" t="s">
        <v>66</v>
      </c>
      <c r="NJ2" s="171"/>
      <c r="NK2" s="171"/>
      <c r="NL2" s="171"/>
      <c r="NM2" s="171"/>
      <c r="NN2" s="171"/>
      <c r="NO2" s="7"/>
      <c r="NP2" s="171" t="s">
        <v>67</v>
      </c>
      <c r="NQ2" s="171"/>
      <c r="NR2" s="171"/>
      <c r="NS2" s="171"/>
      <c r="NT2" s="171"/>
      <c r="NU2" s="171"/>
      <c r="NV2" s="7"/>
      <c r="NW2" s="171" t="s">
        <v>68</v>
      </c>
      <c r="NX2" s="171"/>
      <c r="NY2" s="171"/>
      <c r="NZ2" s="171"/>
      <c r="OA2" s="171"/>
      <c r="OB2" s="171"/>
      <c r="OC2" s="7"/>
      <c r="OD2" s="171" t="s">
        <v>69</v>
      </c>
      <c r="OE2" s="171"/>
      <c r="OF2" s="171"/>
      <c r="OG2" s="171"/>
      <c r="OH2" s="171"/>
      <c r="OI2" s="171"/>
      <c r="OJ2" s="7"/>
      <c r="OK2" s="171" t="s">
        <v>70</v>
      </c>
      <c r="OL2" s="171"/>
      <c r="OM2" s="171"/>
      <c r="ON2" s="171"/>
      <c r="OO2" s="171"/>
      <c r="OP2" s="171"/>
      <c r="OQ2" s="7"/>
      <c r="OR2" s="171" t="s">
        <v>71</v>
      </c>
      <c r="OS2" s="171"/>
      <c r="OT2" s="171"/>
      <c r="OU2" s="171"/>
      <c r="OV2" s="171"/>
      <c r="OW2" s="171"/>
      <c r="OX2" s="7"/>
      <c r="OY2" s="171" t="s">
        <v>72</v>
      </c>
      <c r="OZ2" s="171"/>
      <c r="PA2" s="171"/>
      <c r="PB2" s="171"/>
      <c r="PC2" s="171"/>
      <c r="PD2" s="171"/>
      <c r="PE2" s="7"/>
      <c r="PF2" s="171" t="s">
        <v>73</v>
      </c>
      <c r="PG2" s="171"/>
      <c r="PH2" s="171"/>
      <c r="PI2" s="171"/>
      <c r="PJ2" s="171"/>
      <c r="PK2" s="171"/>
      <c r="PL2" s="7"/>
      <c r="PM2" s="171" t="s">
        <v>74</v>
      </c>
      <c r="PN2" s="171"/>
      <c r="PO2" s="171"/>
      <c r="PP2" s="171"/>
      <c r="PQ2" s="171"/>
      <c r="PR2" s="171"/>
      <c r="PS2" s="7"/>
      <c r="PT2" s="171" t="s">
        <v>19</v>
      </c>
      <c r="PU2" s="171"/>
      <c r="PV2" s="171"/>
      <c r="PW2" s="171"/>
      <c r="PX2" s="171"/>
      <c r="PY2" s="171"/>
      <c r="PZ2" s="7"/>
      <c r="QA2" s="171" t="s">
        <v>75</v>
      </c>
      <c r="QB2" s="171"/>
      <c r="QC2" s="171"/>
      <c r="QD2" s="171"/>
      <c r="QE2" s="171"/>
      <c r="QF2" s="171"/>
      <c r="QG2" s="7"/>
      <c r="QH2" s="171" t="s">
        <v>76</v>
      </c>
      <c r="QI2" s="171"/>
      <c r="QJ2" s="171"/>
      <c r="QK2" s="171"/>
      <c r="QL2" s="171"/>
      <c r="QM2" s="171"/>
      <c r="QN2" s="7"/>
      <c r="QO2" s="171" t="s">
        <v>77</v>
      </c>
      <c r="QP2" s="171"/>
      <c r="QQ2" s="171"/>
      <c r="QR2" s="171"/>
      <c r="QS2" s="171"/>
      <c r="QT2" s="171"/>
      <c r="QU2" s="7"/>
      <c r="QV2" s="171" t="s">
        <v>78</v>
      </c>
      <c r="QW2" s="171"/>
      <c r="QX2" s="171"/>
      <c r="QY2" s="171"/>
      <c r="QZ2" s="171"/>
      <c r="RA2" s="171"/>
      <c r="RB2" s="7"/>
      <c r="RC2" s="171" t="s">
        <v>79</v>
      </c>
      <c r="RD2" s="171"/>
      <c r="RE2" s="171"/>
      <c r="RF2" s="171"/>
      <c r="RG2" s="171"/>
      <c r="RH2" s="171"/>
      <c r="RI2" s="7"/>
      <c r="RJ2" s="171" t="s">
        <v>80</v>
      </c>
      <c r="RK2" s="171"/>
      <c r="RL2" s="171"/>
      <c r="RM2" s="171"/>
      <c r="RN2" s="171"/>
      <c r="RO2" s="171"/>
      <c r="RP2" s="7"/>
      <c r="RQ2" s="171" t="s">
        <v>81</v>
      </c>
      <c r="RR2" s="171"/>
      <c r="RS2" s="171"/>
      <c r="RT2" s="171"/>
      <c r="RU2" s="171"/>
      <c r="RV2" s="171"/>
      <c r="RW2" s="7"/>
      <c r="RX2" s="171" t="s">
        <v>82</v>
      </c>
      <c r="RY2" s="171"/>
      <c r="RZ2" s="171"/>
      <c r="SA2" s="171"/>
      <c r="SB2" s="171"/>
      <c r="SC2" s="171"/>
      <c r="SD2" s="7"/>
      <c r="SE2" s="171" t="s">
        <v>83</v>
      </c>
      <c r="SF2" s="171"/>
      <c r="SG2" s="171"/>
      <c r="SH2" s="171"/>
      <c r="SI2" s="171"/>
      <c r="SJ2" s="171"/>
      <c r="SK2" s="7"/>
      <c r="SL2" s="171" t="s">
        <v>84</v>
      </c>
      <c r="SM2" s="171"/>
      <c r="SN2" s="171"/>
      <c r="SO2" s="171"/>
      <c r="SP2" s="171"/>
      <c r="SQ2" s="171"/>
      <c r="SR2" s="7"/>
      <c r="SS2" s="171" t="s">
        <v>85</v>
      </c>
      <c r="ST2" s="171"/>
      <c r="SU2" s="171"/>
      <c r="SV2" s="171"/>
      <c r="SW2" s="171"/>
      <c r="SX2" s="171"/>
      <c r="SY2" s="7"/>
      <c r="SZ2" s="171" t="s">
        <v>86</v>
      </c>
      <c r="TA2" s="171"/>
      <c r="TB2" s="171"/>
      <c r="TC2" s="171"/>
      <c r="TD2" s="171"/>
      <c r="TE2" s="171"/>
      <c r="TF2" s="7"/>
      <c r="TG2" s="171" t="s">
        <v>87</v>
      </c>
      <c r="TH2" s="171"/>
      <c r="TI2" s="171"/>
      <c r="TJ2" s="171"/>
      <c r="TK2" s="171"/>
      <c r="TL2" s="171"/>
      <c r="TM2" s="7"/>
      <c r="TN2" s="171" t="s">
        <v>161</v>
      </c>
      <c r="TO2" s="171"/>
      <c r="TP2" s="171"/>
      <c r="TQ2" s="171"/>
      <c r="TR2" s="171"/>
      <c r="TS2" s="171"/>
      <c r="TT2" s="7"/>
      <c r="TU2" s="171" t="s">
        <v>148</v>
      </c>
      <c r="TV2" s="171"/>
      <c r="TW2" s="171"/>
      <c r="TX2" s="171"/>
      <c r="TY2" s="171"/>
      <c r="TZ2" s="171"/>
      <c r="UA2" s="7"/>
      <c r="UB2" s="171" t="s">
        <v>167</v>
      </c>
      <c r="UC2" s="171"/>
      <c r="UD2" s="171"/>
      <c r="UE2" s="171"/>
      <c r="UF2" s="171"/>
      <c r="UG2" s="171"/>
      <c r="UH2" s="7"/>
      <c r="UI2" s="171" t="s">
        <v>176</v>
      </c>
      <c r="UJ2" s="171"/>
      <c r="UK2" s="171"/>
      <c r="UL2" s="171"/>
      <c r="UM2" s="171"/>
      <c r="UN2" s="171"/>
      <c r="UO2" s="7"/>
      <c r="UP2" s="171" t="s">
        <v>186</v>
      </c>
      <c r="UQ2" s="171"/>
      <c r="UR2" s="171"/>
      <c r="US2" s="171"/>
      <c r="UT2" s="171"/>
      <c r="UU2" s="171"/>
      <c r="UV2" s="7"/>
    </row>
    <row r="3" spans="1:568" s="2" customFormat="1" x14ac:dyDescent="0.2">
      <c r="A3" s="51"/>
      <c r="B3" s="2" t="s">
        <v>1</v>
      </c>
      <c r="C3" s="13" t="s">
        <v>2</v>
      </c>
      <c r="D3" s="10" t="s">
        <v>3</v>
      </c>
      <c r="E3" s="10" t="s">
        <v>4</v>
      </c>
      <c r="F3" s="10" t="s">
        <v>21</v>
      </c>
      <c r="G3" s="10" t="s">
        <v>22</v>
      </c>
      <c r="H3" s="4"/>
      <c r="I3" s="2" t="s">
        <v>1</v>
      </c>
      <c r="J3" s="13" t="s">
        <v>2</v>
      </c>
      <c r="K3" s="10" t="s">
        <v>3</v>
      </c>
      <c r="L3" s="10" t="s">
        <v>4</v>
      </c>
      <c r="M3" s="10" t="s">
        <v>21</v>
      </c>
      <c r="N3" s="10" t="s">
        <v>22</v>
      </c>
      <c r="O3" s="4"/>
      <c r="P3" s="2" t="s">
        <v>1</v>
      </c>
      <c r="Q3" s="13" t="s">
        <v>2</v>
      </c>
      <c r="R3" s="10" t="s">
        <v>3</v>
      </c>
      <c r="S3" s="10" t="s">
        <v>4</v>
      </c>
      <c r="T3" s="10" t="s">
        <v>21</v>
      </c>
      <c r="U3" s="10" t="s">
        <v>22</v>
      </c>
      <c r="V3" s="4"/>
      <c r="W3" s="2" t="s">
        <v>1</v>
      </c>
      <c r="X3" s="13" t="s">
        <v>2</v>
      </c>
      <c r="Y3" s="10" t="s">
        <v>3</v>
      </c>
      <c r="Z3" s="10" t="s">
        <v>4</v>
      </c>
      <c r="AA3" s="10" t="s">
        <v>21</v>
      </c>
      <c r="AB3" s="10" t="s">
        <v>22</v>
      </c>
      <c r="AC3" s="4"/>
      <c r="AD3" s="2" t="s">
        <v>1</v>
      </c>
      <c r="AE3" s="13" t="s">
        <v>2</v>
      </c>
      <c r="AF3" s="10" t="s">
        <v>3</v>
      </c>
      <c r="AG3" s="10" t="s">
        <v>4</v>
      </c>
      <c r="AH3" s="10" t="s">
        <v>21</v>
      </c>
      <c r="AI3" s="10" t="s">
        <v>22</v>
      </c>
      <c r="AJ3" s="4"/>
      <c r="AK3" s="2" t="s">
        <v>1</v>
      </c>
      <c r="AL3" s="13" t="s">
        <v>2</v>
      </c>
      <c r="AM3" s="10" t="s">
        <v>3</v>
      </c>
      <c r="AN3" s="10" t="s">
        <v>4</v>
      </c>
      <c r="AO3" s="10" t="s">
        <v>21</v>
      </c>
      <c r="AP3" s="10" t="s">
        <v>22</v>
      </c>
      <c r="AQ3" s="4"/>
      <c r="AR3" s="2" t="s">
        <v>1</v>
      </c>
      <c r="AS3" s="13" t="s">
        <v>2</v>
      </c>
      <c r="AT3" s="10" t="s">
        <v>3</v>
      </c>
      <c r="AU3" s="10" t="s">
        <v>4</v>
      </c>
      <c r="AV3" s="10" t="s">
        <v>21</v>
      </c>
      <c r="AW3" s="10" t="s">
        <v>22</v>
      </c>
      <c r="AX3" s="4"/>
      <c r="AY3" s="2" t="s">
        <v>1</v>
      </c>
      <c r="AZ3" s="13" t="s">
        <v>2</v>
      </c>
      <c r="BA3" s="10" t="s">
        <v>3</v>
      </c>
      <c r="BB3" s="10" t="s">
        <v>4</v>
      </c>
      <c r="BC3" s="10" t="s">
        <v>21</v>
      </c>
      <c r="BD3" s="10" t="s">
        <v>22</v>
      </c>
      <c r="BE3" s="4"/>
      <c r="BF3" s="2" t="s">
        <v>1</v>
      </c>
      <c r="BG3" s="13" t="s">
        <v>2</v>
      </c>
      <c r="BH3" s="10" t="s">
        <v>3</v>
      </c>
      <c r="BI3" s="10" t="s">
        <v>4</v>
      </c>
      <c r="BJ3" s="10" t="s">
        <v>21</v>
      </c>
      <c r="BK3" s="10" t="s">
        <v>22</v>
      </c>
      <c r="BL3" s="4"/>
      <c r="BM3" s="2" t="s">
        <v>1</v>
      </c>
      <c r="BN3" s="13" t="s">
        <v>2</v>
      </c>
      <c r="BO3" s="10" t="s">
        <v>3</v>
      </c>
      <c r="BP3" s="10" t="s">
        <v>4</v>
      </c>
      <c r="BQ3" s="10" t="s">
        <v>21</v>
      </c>
      <c r="BR3" s="10" t="s">
        <v>22</v>
      </c>
      <c r="BS3" s="4"/>
      <c r="BT3" s="2" t="s">
        <v>1</v>
      </c>
      <c r="BU3" s="13" t="s">
        <v>2</v>
      </c>
      <c r="BV3" s="10" t="s">
        <v>3</v>
      </c>
      <c r="BW3" s="10" t="s">
        <v>4</v>
      </c>
      <c r="BX3" s="10" t="s">
        <v>21</v>
      </c>
      <c r="BY3" s="10" t="s">
        <v>22</v>
      </c>
      <c r="BZ3" s="4"/>
      <c r="CA3" s="2" t="s">
        <v>1</v>
      </c>
      <c r="CB3" s="13" t="s">
        <v>2</v>
      </c>
      <c r="CC3" s="10" t="s">
        <v>3</v>
      </c>
      <c r="CD3" s="10" t="s">
        <v>4</v>
      </c>
      <c r="CE3" s="10" t="s">
        <v>21</v>
      </c>
      <c r="CF3" s="10" t="s">
        <v>22</v>
      </c>
      <c r="CG3" s="4"/>
      <c r="CH3" s="2" t="s">
        <v>1</v>
      </c>
      <c r="CI3" s="13" t="s">
        <v>2</v>
      </c>
      <c r="CJ3" s="10" t="s">
        <v>3</v>
      </c>
      <c r="CK3" s="10" t="s">
        <v>4</v>
      </c>
      <c r="CL3" s="10" t="s">
        <v>21</v>
      </c>
      <c r="CM3" s="10" t="s">
        <v>22</v>
      </c>
      <c r="CN3" s="4"/>
      <c r="CO3" s="2" t="s">
        <v>1</v>
      </c>
      <c r="CP3" s="13" t="s">
        <v>2</v>
      </c>
      <c r="CQ3" s="10" t="s">
        <v>3</v>
      </c>
      <c r="CR3" s="10" t="s">
        <v>4</v>
      </c>
      <c r="CS3" s="10" t="s">
        <v>21</v>
      </c>
      <c r="CT3" s="10" t="s">
        <v>22</v>
      </c>
      <c r="CU3" s="4"/>
      <c r="CV3" s="2" t="s">
        <v>1</v>
      </c>
      <c r="CW3" s="13" t="s">
        <v>2</v>
      </c>
      <c r="CX3" s="10" t="s">
        <v>3</v>
      </c>
      <c r="CY3" s="10" t="s">
        <v>4</v>
      </c>
      <c r="CZ3" s="10" t="s">
        <v>21</v>
      </c>
      <c r="DA3" s="10" t="s">
        <v>22</v>
      </c>
      <c r="DB3" s="4"/>
      <c r="DC3" s="2" t="s">
        <v>1</v>
      </c>
      <c r="DD3" s="13" t="s">
        <v>2</v>
      </c>
      <c r="DE3" s="10" t="s">
        <v>3</v>
      </c>
      <c r="DF3" s="10" t="s">
        <v>4</v>
      </c>
      <c r="DG3" s="10" t="s">
        <v>21</v>
      </c>
      <c r="DH3" s="10" t="s">
        <v>22</v>
      </c>
      <c r="DI3" s="4"/>
      <c r="DJ3" s="2" t="s">
        <v>1</v>
      </c>
      <c r="DK3" s="13" t="s">
        <v>2</v>
      </c>
      <c r="DL3" s="10" t="s">
        <v>3</v>
      </c>
      <c r="DM3" s="10" t="s">
        <v>4</v>
      </c>
      <c r="DN3" s="10" t="s">
        <v>21</v>
      </c>
      <c r="DO3" s="10" t="s">
        <v>22</v>
      </c>
      <c r="DP3" s="4"/>
      <c r="DQ3" s="2" t="s">
        <v>1</v>
      </c>
      <c r="DR3" s="13" t="s">
        <v>2</v>
      </c>
      <c r="DS3" s="10" t="s">
        <v>3</v>
      </c>
      <c r="DT3" s="10" t="s">
        <v>4</v>
      </c>
      <c r="DU3" s="10" t="s">
        <v>21</v>
      </c>
      <c r="DV3" s="10" t="s">
        <v>22</v>
      </c>
      <c r="DW3" s="4"/>
      <c r="DX3" s="2" t="s">
        <v>1</v>
      </c>
      <c r="DY3" s="13" t="s">
        <v>2</v>
      </c>
      <c r="DZ3" s="10" t="s">
        <v>3</v>
      </c>
      <c r="EA3" s="10" t="s">
        <v>4</v>
      </c>
      <c r="EB3" s="10" t="s">
        <v>21</v>
      </c>
      <c r="EC3" s="10" t="s">
        <v>22</v>
      </c>
      <c r="ED3" s="4"/>
      <c r="EE3" s="2" t="s">
        <v>1</v>
      </c>
      <c r="EF3" s="13" t="s">
        <v>2</v>
      </c>
      <c r="EG3" s="10" t="s">
        <v>3</v>
      </c>
      <c r="EH3" s="10" t="s">
        <v>4</v>
      </c>
      <c r="EI3" s="10" t="s">
        <v>21</v>
      </c>
      <c r="EJ3" s="10" t="s">
        <v>22</v>
      </c>
      <c r="EK3" s="4"/>
      <c r="EL3" s="2" t="s">
        <v>1</v>
      </c>
      <c r="EM3" s="13" t="s">
        <v>2</v>
      </c>
      <c r="EN3" s="10" t="s">
        <v>3</v>
      </c>
      <c r="EO3" s="10" t="s">
        <v>4</v>
      </c>
      <c r="EP3" s="10" t="s">
        <v>21</v>
      </c>
      <c r="EQ3" s="10" t="s">
        <v>22</v>
      </c>
      <c r="ER3" s="4"/>
      <c r="ES3" s="2" t="s">
        <v>1</v>
      </c>
      <c r="ET3" s="13" t="s">
        <v>2</v>
      </c>
      <c r="EU3" s="10" t="s">
        <v>3</v>
      </c>
      <c r="EV3" s="10" t="s">
        <v>4</v>
      </c>
      <c r="EW3" s="10" t="s">
        <v>21</v>
      </c>
      <c r="EX3" s="10" t="s">
        <v>22</v>
      </c>
      <c r="EY3" s="4"/>
      <c r="EZ3" s="2" t="s">
        <v>1</v>
      </c>
      <c r="FA3" s="13" t="s">
        <v>2</v>
      </c>
      <c r="FB3" s="10" t="s">
        <v>3</v>
      </c>
      <c r="FC3" s="10" t="s">
        <v>4</v>
      </c>
      <c r="FD3" s="10" t="s">
        <v>21</v>
      </c>
      <c r="FE3" s="10" t="s">
        <v>22</v>
      </c>
      <c r="FF3" s="4"/>
      <c r="FG3" s="2" t="s">
        <v>1</v>
      </c>
      <c r="FH3" s="13" t="s">
        <v>2</v>
      </c>
      <c r="FI3" s="10" t="s">
        <v>3</v>
      </c>
      <c r="FJ3" s="10" t="s">
        <v>4</v>
      </c>
      <c r="FK3" s="10" t="s">
        <v>21</v>
      </c>
      <c r="FL3" s="10" t="s">
        <v>22</v>
      </c>
      <c r="FM3" s="4"/>
      <c r="FN3" s="2" t="s">
        <v>1</v>
      </c>
      <c r="FO3" s="13" t="s">
        <v>2</v>
      </c>
      <c r="FP3" s="10" t="s">
        <v>3</v>
      </c>
      <c r="FQ3" s="10" t="s">
        <v>4</v>
      </c>
      <c r="FR3" s="10" t="s">
        <v>21</v>
      </c>
      <c r="FS3" s="10" t="s">
        <v>22</v>
      </c>
      <c r="FT3" s="4"/>
      <c r="FU3" s="2" t="s">
        <v>1</v>
      </c>
      <c r="FV3" s="13" t="s">
        <v>2</v>
      </c>
      <c r="FW3" s="10" t="s">
        <v>3</v>
      </c>
      <c r="FX3" s="10" t="s">
        <v>4</v>
      </c>
      <c r="FY3" s="10" t="s">
        <v>21</v>
      </c>
      <c r="FZ3" s="10" t="s">
        <v>22</v>
      </c>
      <c r="GA3" s="4"/>
      <c r="GB3" s="2" t="s">
        <v>1</v>
      </c>
      <c r="GC3" s="13" t="s">
        <v>2</v>
      </c>
      <c r="GD3" s="10" t="s">
        <v>3</v>
      </c>
      <c r="GE3" s="10" t="s">
        <v>4</v>
      </c>
      <c r="GF3" s="10" t="s">
        <v>21</v>
      </c>
      <c r="GG3" s="10" t="s">
        <v>22</v>
      </c>
      <c r="GH3" s="4"/>
      <c r="GI3" s="2" t="s">
        <v>1</v>
      </c>
      <c r="GJ3" s="13" t="s">
        <v>2</v>
      </c>
      <c r="GK3" s="10" t="s">
        <v>3</v>
      </c>
      <c r="GL3" s="10" t="s">
        <v>4</v>
      </c>
      <c r="GM3" s="10" t="s">
        <v>21</v>
      </c>
      <c r="GN3" s="10" t="s">
        <v>22</v>
      </c>
      <c r="GO3" s="4"/>
      <c r="GP3" s="2" t="s">
        <v>1</v>
      </c>
      <c r="GQ3" s="13" t="s">
        <v>2</v>
      </c>
      <c r="GR3" s="10" t="s">
        <v>3</v>
      </c>
      <c r="GS3" s="10" t="s">
        <v>4</v>
      </c>
      <c r="GT3" s="10" t="s">
        <v>21</v>
      </c>
      <c r="GU3" s="10" t="s">
        <v>22</v>
      </c>
      <c r="GV3" s="4"/>
      <c r="GW3" s="2" t="s">
        <v>1</v>
      </c>
      <c r="GX3" s="13" t="s">
        <v>2</v>
      </c>
      <c r="GY3" s="10" t="s">
        <v>3</v>
      </c>
      <c r="GZ3" s="10" t="s">
        <v>4</v>
      </c>
      <c r="HA3" s="10" t="s">
        <v>21</v>
      </c>
      <c r="HB3" s="10" t="s">
        <v>22</v>
      </c>
      <c r="HC3" s="4"/>
      <c r="HD3" s="2" t="s">
        <v>1</v>
      </c>
      <c r="HE3" s="13" t="s">
        <v>2</v>
      </c>
      <c r="HF3" s="10" t="s">
        <v>3</v>
      </c>
      <c r="HG3" s="10" t="s">
        <v>4</v>
      </c>
      <c r="HH3" s="10" t="s">
        <v>21</v>
      </c>
      <c r="HI3" s="10" t="s">
        <v>22</v>
      </c>
      <c r="HJ3" s="4"/>
      <c r="HK3" s="2" t="s">
        <v>1</v>
      </c>
      <c r="HL3" s="13" t="s">
        <v>2</v>
      </c>
      <c r="HM3" s="10" t="s">
        <v>3</v>
      </c>
      <c r="HN3" s="10" t="s">
        <v>4</v>
      </c>
      <c r="HO3" s="10" t="s">
        <v>21</v>
      </c>
      <c r="HP3" s="10" t="s">
        <v>22</v>
      </c>
      <c r="HQ3" s="4"/>
      <c r="HR3" s="2" t="s">
        <v>1</v>
      </c>
      <c r="HS3" s="13" t="s">
        <v>2</v>
      </c>
      <c r="HT3" s="10" t="s">
        <v>3</v>
      </c>
      <c r="HU3" s="10" t="s">
        <v>4</v>
      </c>
      <c r="HV3" s="10" t="s">
        <v>21</v>
      </c>
      <c r="HW3" s="10" t="s">
        <v>22</v>
      </c>
      <c r="HX3" s="4"/>
      <c r="HY3" s="2" t="s">
        <v>1</v>
      </c>
      <c r="HZ3" s="13" t="s">
        <v>2</v>
      </c>
      <c r="IA3" s="10" t="s">
        <v>3</v>
      </c>
      <c r="IB3" s="10" t="s">
        <v>4</v>
      </c>
      <c r="IC3" s="10" t="s">
        <v>21</v>
      </c>
      <c r="ID3" s="10" t="s">
        <v>22</v>
      </c>
      <c r="IE3" s="4"/>
      <c r="IF3" s="2" t="s">
        <v>1</v>
      </c>
      <c r="IG3" s="13" t="s">
        <v>2</v>
      </c>
      <c r="IH3" s="10" t="s">
        <v>3</v>
      </c>
      <c r="II3" s="10" t="s">
        <v>4</v>
      </c>
      <c r="IJ3" s="10" t="s">
        <v>21</v>
      </c>
      <c r="IK3" s="10" t="s">
        <v>22</v>
      </c>
      <c r="IL3" s="4"/>
      <c r="IM3" s="2" t="s">
        <v>1</v>
      </c>
      <c r="IN3" s="13" t="s">
        <v>2</v>
      </c>
      <c r="IO3" s="10" t="s">
        <v>3</v>
      </c>
      <c r="IP3" s="10" t="s">
        <v>4</v>
      </c>
      <c r="IQ3" s="10" t="s">
        <v>21</v>
      </c>
      <c r="IR3" s="10" t="s">
        <v>22</v>
      </c>
      <c r="IS3" s="4"/>
      <c r="IT3" s="2" t="s">
        <v>1</v>
      </c>
      <c r="IU3" s="13" t="s">
        <v>2</v>
      </c>
      <c r="IV3" s="10" t="s">
        <v>3</v>
      </c>
      <c r="IW3" s="10" t="s">
        <v>4</v>
      </c>
      <c r="IX3" s="10" t="s">
        <v>21</v>
      </c>
      <c r="IY3" s="10" t="s">
        <v>22</v>
      </c>
      <c r="IZ3" s="4"/>
      <c r="JA3" s="2" t="s">
        <v>1</v>
      </c>
      <c r="JB3" s="13" t="s">
        <v>2</v>
      </c>
      <c r="JC3" s="10" t="s">
        <v>3</v>
      </c>
      <c r="JD3" s="10" t="s">
        <v>4</v>
      </c>
      <c r="JE3" s="10" t="s">
        <v>21</v>
      </c>
      <c r="JF3" s="10" t="s">
        <v>22</v>
      </c>
      <c r="JG3" s="4"/>
      <c r="JH3" s="2" t="s">
        <v>1</v>
      </c>
      <c r="JI3" s="13" t="s">
        <v>2</v>
      </c>
      <c r="JJ3" s="10" t="s">
        <v>3</v>
      </c>
      <c r="JK3" s="10" t="s">
        <v>4</v>
      </c>
      <c r="JL3" s="10" t="s">
        <v>21</v>
      </c>
      <c r="JM3" s="10" t="s">
        <v>22</v>
      </c>
      <c r="JN3" s="4"/>
      <c r="JO3" s="2" t="s">
        <v>1</v>
      </c>
      <c r="JP3" s="13" t="s">
        <v>2</v>
      </c>
      <c r="JQ3" s="10" t="s">
        <v>3</v>
      </c>
      <c r="JR3" s="10" t="s">
        <v>4</v>
      </c>
      <c r="JS3" s="10" t="s">
        <v>21</v>
      </c>
      <c r="JT3" s="10" t="s">
        <v>22</v>
      </c>
      <c r="JU3" s="4"/>
      <c r="JV3" s="2" t="s">
        <v>1</v>
      </c>
      <c r="JW3" s="13" t="s">
        <v>2</v>
      </c>
      <c r="JX3" s="10" t="s">
        <v>3</v>
      </c>
      <c r="JY3" s="10" t="s">
        <v>4</v>
      </c>
      <c r="JZ3" s="10" t="s">
        <v>21</v>
      </c>
      <c r="KA3" s="10" t="s">
        <v>22</v>
      </c>
      <c r="KB3" s="4"/>
      <c r="KC3" s="2" t="s">
        <v>1</v>
      </c>
      <c r="KD3" s="13" t="s">
        <v>2</v>
      </c>
      <c r="KE3" s="10" t="s">
        <v>3</v>
      </c>
      <c r="KF3" s="10" t="s">
        <v>4</v>
      </c>
      <c r="KG3" s="10" t="s">
        <v>21</v>
      </c>
      <c r="KH3" s="10" t="s">
        <v>22</v>
      </c>
      <c r="KI3" s="4"/>
      <c r="KJ3" s="2" t="s">
        <v>1</v>
      </c>
      <c r="KK3" s="13" t="s">
        <v>2</v>
      </c>
      <c r="KL3" s="10" t="s">
        <v>3</v>
      </c>
      <c r="KM3" s="10" t="s">
        <v>4</v>
      </c>
      <c r="KN3" s="10" t="s">
        <v>21</v>
      </c>
      <c r="KO3" s="10" t="s">
        <v>22</v>
      </c>
      <c r="KP3" s="4"/>
      <c r="KQ3" s="2" t="s">
        <v>1</v>
      </c>
      <c r="KR3" s="13" t="s">
        <v>2</v>
      </c>
      <c r="KS3" s="10" t="s">
        <v>3</v>
      </c>
      <c r="KT3" s="10" t="s">
        <v>4</v>
      </c>
      <c r="KU3" s="10" t="s">
        <v>21</v>
      </c>
      <c r="KV3" s="10" t="s">
        <v>22</v>
      </c>
      <c r="KW3" s="4"/>
      <c r="KX3" s="2" t="s">
        <v>1</v>
      </c>
      <c r="KY3" s="13" t="s">
        <v>2</v>
      </c>
      <c r="KZ3" s="10" t="s">
        <v>3</v>
      </c>
      <c r="LA3" s="10" t="s">
        <v>4</v>
      </c>
      <c r="LB3" s="10" t="s">
        <v>21</v>
      </c>
      <c r="LC3" s="10" t="s">
        <v>22</v>
      </c>
      <c r="LD3" s="4"/>
      <c r="LE3" s="2" t="s">
        <v>1</v>
      </c>
      <c r="LF3" s="13" t="s">
        <v>2</v>
      </c>
      <c r="LG3" s="10" t="s">
        <v>3</v>
      </c>
      <c r="LH3" s="10" t="s">
        <v>4</v>
      </c>
      <c r="LI3" s="10" t="s">
        <v>21</v>
      </c>
      <c r="LJ3" s="10" t="s">
        <v>22</v>
      </c>
      <c r="LK3" s="4"/>
      <c r="LL3" s="2" t="s">
        <v>1</v>
      </c>
      <c r="LM3" s="13" t="s">
        <v>2</v>
      </c>
      <c r="LN3" s="10" t="s">
        <v>3</v>
      </c>
      <c r="LO3" s="10" t="s">
        <v>4</v>
      </c>
      <c r="LP3" s="10" t="s">
        <v>21</v>
      </c>
      <c r="LQ3" s="10" t="s">
        <v>22</v>
      </c>
      <c r="LR3" s="4"/>
      <c r="LS3" s="2" t="s">
        <v>1</v>
      </c>
      <c r="LT3" s="13" t="s">
        <v>2</v>
      </c>
      <c r="LU3" s="10" t="s">
        <v>3</v>
      </c>
      <c r="LV3" s="10" t="s">
        <v>4</v>
      </c>
      <c r="LW3" s="10" t="s">
        <v>21</v>
      </c>
      <c r="LX3" s="10" t="s">
        <v>22</v>
      </c>
      <c r="LY3" s="4"/>
      <c r="LZ3" s="2" t="s">
        <v>1</v>
      </c>
      <c r="MA3" s="13" t="s">
        <v>2</v>
      </c>
      <c r="MB3" s="10" t="s">
        <v>3</v>
      </c>
      <c r="MC3" s="10" t="s">
        <v>4</v>
      </c>
      <c r="MD3" s="10" t="s">
        <v>21</v>
      </c>
      <c r="ME3" s="10" t="s">
        <v>22</v>
      </c>
      <c r="MF3" s="4"/>
      <c r="MG3" s="2" t="s">
        <v>1</v>
      </c>
      <c r="MH3" s="13" t="s">
        <v>2</v>
      </c>
      <c r="MI3" s="10" t="s">
        <v>3</v>
      </c>
      <c r="MJ3" s="10" t="s">
        <v>4</v>
      </c>
      <c r="MK3" s="10" t="s">
        <v>21</v>
      </c>
      <c r="ML3" s="10" t="s">
        <v>22</v>
      </c>
      <c r="MM3" s="4"/>
      <c r="MN3" s="2" t="s">
        <v>1</v>
      </c>
      <c r="MO3" s="13" t="s">
        <v>2</v>
      </c>
      <c r="MP3" s="10" t="s">
        <v>3</v>
      </c>
      <c r="MQ3" s="10" t="s">
        <v>4</v>
      </c>
      <c r="MR3" s="10" t="s">
        <v>21</v>
      </c>
      <c r="MS3" s="10" t="s">
        <v>22</v>
      </c>
      <c r="MT3" s="4"/>
      <c r="MU3" s="2" t="s">
        <v>1</v>
      </c>
      <c r="MV3" s="13" t="s">
        <v>2</v>
      </c>
      <c r="MW3" s="10" t="s">
        <v>3</v>
      </c>
      <c r="MX3" s="10" t="s">
        <v>4</v>
      </c>
      <c r="MY3" s="10" t="s">
        <v>21</v>
      </c>
      <c r="MZ3" s="10" t="s">
        <v>22</v>
      </c>
      <c r="NA3" s="4"/>
      <c r="NB3" s="2" t="s">
        <v>1</v>
      </c>
      <c r="NC3" s="13" t="s">
        <v>2</v>
      </c>
      <c r="ND3" s="10" t="s">
        <v>3</v>
      </c>
      <c r="NE3" s="10" t="s">
        <v>4</v>
      </c>
      <c r="NF3" s="10" t="s">
        <v>21</v>
      </c>
      <c r="NG3" s="10" t="s">
        <v>22</v>
      </c>
      <c r="NH3" s="4"/>
      <c r="NI3" s="2" t="s">
        <v>1</v>
      </c>
      <c r="NJ3" s="13" t="s">
        <v>2</v>
      </c>
      <c r="NK3" s="10" t="s">
        <v>3</v>
      </c>
      <c r="NL3" s="10" t="s">
        <v>4</v>
      </c>
      <c r="NM3" s="10" t="s">
        <v>21</v>
      </c>
      <c r="NN3" s="10" t="s">
        <v>22</v>
      </c>
      <c r="NO3" s="4"/>
      <c r="NP3" s="2" t="s">
        <v>1</v>
      </c>
      <c r="NQ3" s="13" t="s">
        <v>2</v>
      </c>
      <c r="NR3" s="10" t="s">
        <v>3</v>
      </c>
      <c r="NS3" s="10" t="s">
        <v>4</v>
      </c>
      <c r="NT3" s="10" t="s">
        <v>21</v>
      </c>
      <c r="NU3" s="10" t="s">
        <v>22</v>
      </c>
      <c r="NV3" s="4"/>
      <c r="NW3" s="2" t="s">
        <v>1</v>
      </c>
      <c r="NX3" s="13" t="s">
        <v>2</v>
      </c>
      <c r="NY3" s="10" t="s">
        <v>3</v>
      </c>
      <c r="NZ3" s="10" t="s">
        <v>4</v>
      </c>
      <c r="OA3" s="10" t="s">
        <v>21</v>
      </c>
      <c r="OB3" s="10" t="s">
        <v>22</v>
      </c>
      <c r="OC3" s="4"/>
      <c r="OD3" s="2" t="s">
        <v>1</v>
      </c>
      <c r="OE3" s="13" t="s">
        <v>2</v>
      </c>
      <c r="OF3" s="10" t="s">
        <v>3</v>
      </c>
      <c r="OG3" s="10" t="s">
        <v>4</v>
      </c>
      <c r="OH3" s="10" t="s">
        <v>21</v>
      </c>
      <c r="OI3" s="10" t="s">
        <v>22</v>
      </c>
      <c r="OJ3" s="4"/>
      <c r="OK3" s="2" t="s">
        <v>1</v>
      </c>
      <c r="OL3" s="13" t="s">
        <v>2</v>
      </c>
      <c r="OM3" s="10" t="s">
        <v>3</v>
      </c>
      <c r="ON3" s="10" t="s">
        <v>4</v>
      </c>
      <c r="OO3" s="10" t="s">
        <v>21</v>
      </c>
      <c r="OP3" s="10" t="s">
        <v>22</v>
      </c>
      <c r="OQ3" s="4"/>
      <c r="OR3" s="2" t="s">
        <v>1</v>
      </c>
      <c r="OS3" s="13" t="s">
        <v>2</v>
      </c>
      <c r="OT3" s="10" t="s">
        <v>3</v>
      </c>
      <c r="OU3" s="10" t="s">
        <v>4</v>
      </c>
      <c r="OV3" s="10" t="s">
        <v>21</v>
      </c>
      <c r="OW3" s="10" t="s">
        <v>22</v>
      </c>
      <c r="OX3" s="4"/>
      <c r="OY3" s="2" t="s">
        <v>1</v>
      </c>
      <c r="OZ3" s="13" t="s">
        <v>2</v>
      </c>
      <c r="PA3" s="10" t="s">
        <v>3</v>
      </c>
      <c r="PB3" s="10" t="s">
        <v>4</v>
      </c>
      <c r="PC3" s="10" t="s">
        <v>21</v>
      </c>
      <c r="PD3" s="10" t="s">
        <v>22</v>
      </c>
      <c r="PE3" s="4"/>
      <c r="PF3" s="2" t="s">
        <v>1</v>
      </c>
      <c r="PG3" s="13" t="s">
        <v>2</v>
      </c>
      <c r="PH3" s="10" t="s">
        <v>3</v>
      </c>
      <c r="PI3" s="10" t="s">
        <v>4</v>
      </c>
      <c r="PJ3" s="10" t="s">
        <v>21</v>
      </c>
      <c r="PK3" s="10" t="s">
        <v>22</v>
      </c>
      <c r="PL3" s="4"/>
      <c r="PM3" s="2" t="s">
        <v>1</v>
      </c>
      <c r="PN3" s="13" t="s">
        <v>2</v>
      </c>
      <c r="PO3" s="10" t="s">
        <v>3</v>
      </c>
      <c r="PP3" s="10" t="s">
        <v>4</v>
      </c>
      <c r="PQ3" s="10" t="s">
        <v>21</v>
      </c>
      <c r="PR3" s="10" t="s">
        <v>22</v>
      </c>
      <c r="PS3" s="4"/>
      <c r="PT3" s="2" t="s">
        <v>1</v>
      </c>
      <c r="PU3" s="13" t="s">
        <v>2</v>
      </c>
      <c r="PV3" s="10" t="s">
        <v>3</v>
      </c>
      <c r="PW3" s="10" t="s">
        <v>4</v>
      </c>
      <c r="PX3" s="10" t="s">
        <v>21</v>
      </c>
      <c r="PY3" s="10" t="s">
        <v>22</v>
      </c>
      <c r="PZ3" s="4"/>
      <c r="QA3" s="2" t="s">
        <v>1</v>
      </c>
      <c r="QB3" s="13" t="s">
        <v>2</v>
      </c>
      <c r="QC3" s="10" t="s">
        <v>3</v>
      </c>
      <c r="QD3" s="10" t="s">
        <v>4</v>
      </c>
      <c r="QE3" s="10" t="s">
        <v>21</v>
      </c>
      <c r="QF3" s="10" t="s">
        <v>22</v>
      </c>
      <c r="QG3" s="4"/>
      <c r="QH3" s="2" t="s">
        <v>1</v>
      </c>
      <c r="QI3" s="13" t="s">
        <v>2</v>
      </c>
      <c r="QJ3" s="10" t="s">
        <v>3</v>
      </c>
      <c r="QK3" s="10" t="s">
        <v>4</v>
      </c>
      <c r="QL3" s="10" t="s">
        <v>21</v>
      </c>
      <c r="QM3" s="10" t="s">
        <v>22</v>
      </c>
      <c r="QN3" s="4"/>
      <c r="QO3" s="2" t="s">
        <v>1</v>
      </c>
      <c r="QP3" s="13" t="s">
        <v>2</v>
      </c>
      <c r="QQ3" s="10" t="s">
        <v>3</v>
      </c>
      <c r="QR3" s="10" t="s">
        <v>4</v>
      </c>
      <c r="QS3" s="10" t="s">
        <v>21</v>
      </c>
      <c r="QT3" s="10" t="s">
        <v>22</v>
      </c>
      <c r="QU3" s="4"/>
      <c r="QV3" s="2" t="s">
        <v>1</v>
      </c>
      <c r="QW3" s="13" t="s">
        <v>2</v>
      </c>
      <c r="QX3" s="10" t="s">
        <v>3</v>
      </c>
      <c r="QY3" s="10" t="s">
        <v>4</v>
      </c>
      <c r="QZ3" s="10" t="s">
        <v>21</v>
      </c>
      <c r="RA3" s="10" t="s">
        <v>22</v>
      </c>
      <c r="RB3" s="4"/>
      <c r="RC3" s="2" t="s">
        <v>1</v>
      </c>
      <c r="RD3" s="13" t="s">
        <v>2</v>
      </c>
      <c r="RE3" s="10" t="s">
        <v>3</v>
      </c>
      <c r="RF3" s="10" t="s">
        <v>4</v>
      </c>
      <c r="RG3" s="10" t="s">
        <v>21</v>
      </c>
      <c r="RH3" s="10" t="s">
        <v>22</v>
      </c>
      <c r="RI3" s="4"/>
      <c r="RJ3" s="2" t="s">
        <v>1</v>
      </c>
      <c r="RK3" s="13" t="s">
        <v>2</v>
      </c>
      <c r="RL3" s="10" t="s">
        <v>3</v>
      </c>
      <c r="RM3" s="10" t="s">
        <v>4</v>
      </c>
      <c r="RN3" s="10" t="s">
        <v>21</v>
      </c>
      <c r="RO3" s="10" t="s">
        <v>22</v>
      </c>
      <c r="RP3" s="4"/>
      <c r="RQ3" s="2" t="s">
        <v>1</v>
      </c>
      <c r="RR3" s="13" t="s">
        <v>2</v>
      </c>
      <c r="RS3" s="10" t="s">
        <v>3</v>
      </c>
      <c r="RT3" s="10" t="s">
        <v>4</v>
      </c>
      <c r="RU3" s="10" t="s">
        <v>21</v>
      </c>
      <c r="RV3" s="10" t="s">
        <v>22</v>
      </c>
      <c r="RW3" s="4"/>
      <c r="RX3" s="2" t="s">
        <v>1</v>
      </c>
      <c r="RY3" s="13" t="s">
        <v>2</v>
      </c>
      <c r="RZ3" s="10" t="s">
        <v>3</v>
      </c>
      <c r="SA3" s="10" t="s">
        <v>4</v>
      </c>
      <c r="SB3" s="10" t="s">
        <v>21</v>
      </c>
      <c r="SC3" s="10" t="s">
        <v>22</v>
      </c>
      <c r="SD3" s="4"/>
      <c r="SE3" s="2" t="s">
        <v>1</v>
      </c>
      <c r="SF3" s="13" t="s">
        <v>2</v>
      </c>
      <c r="SG3" s="10" t="s">
        <v>3</v>
      </c>
      <c r="SH3" s="10" t="s">
        <v>4</v>
      </c>
      <c r="SI3" s="10" t="s">
        <v>21</v>
      </c>
      <c r="SJ3" s="10" t="s">
        <v>22</v>
      </c>
      <c r="SK3" s="4"/>
      <c r="SL3" s="2" t="s">
        <v>1</v>
      </c>
      <c r="SM3" s="13" t="s">
        <v>2</v>
      </c>
      <c r="SN3" s="10" t="s">
        <v>3</v>
      </c>
      <c r="SO3" s="10" t="s">
        <v>4</v>
      </c>
      <c r="SP3" s="10" t="s">
        <v>21</v>
      </c>
      <c r="SQ3" s="10" t="s">
        <v>22</v>
      </c>
      <c r="SR3" s="4"/>
      <c r="SS3" s="2" t="s">
        <v>1</v>
      </c>
      <c r="ST3" s="13" t="s">
        <v>2</v>
      </c>
      <c r="SU3" s="10" t="s">
        <v>3</v>
      </c>
      <c r="SV3" s="10" t="s">
        <v>4</v>
      </c>
      <c r="SW3" s="10" t="s">
        <v>21</v>
      </c>
      <c r="SX3" s="10" t="s">
        <v>22</v>
      </c>
      <c r="SY3" s="4"/>
      <c r="SZ3" s="2" t="s">
        <v>1</v>
      </c>
      <c r="TA3" s="13" t="s">
        <v>2</v>
      </c>
      <c r="TB3" s="10" t="s">
        <v>3</v>
      </c>
      <c r="TC3" s="10" t="s">
        <v>4</v>
      </c>
      <c r="TD3" s="10" t="s">
        <v>21</v>
      </c>
      <c r="TE3" s="10" t="s">
        <v>22</v>
      </c>
      <c r="TF3" s="4"/>
      <c r="TG3" s="2" t="s">
        <v>1</v>
      </c>
      <c r="TH3" s="13" t="s">
        <v>2</v>
      </c>
      <c r="TI3" s="10" t="s">
        <v>3</v>
      </c>
      <c r="TJ3" s="10" t="s">
        <v>4</v>
      </c>
      <c r="TK3" s="10" t="s">
        <v>21</v>
      </c>
      <c r="TL3" s="10" t="s">
        <v>22</v>
      </c>
      <c r="TM3" s="4"/>
      <c r="TN3" s="2" t="s">
        <v>1</v>
      </c>
      <c r="TO3" s="13" t="s">
        <v>2</v>
      </c>
      <c r="TP3" s="10" t="s">
        <v>3</v>
      </c>
      <c r="TQ3" s="10" t="s">
        <v>4</v>
      </c>
      <c r="TR3" s="10" t="s">
        <v>21</v>
      </c>
      <c r="TS3" s="10" t="s">
        <v>22</v>
      </c>
      <c r="TT3" s="4"/>
      <c r="TU3" s="2" t="s">
        <v>1</v>
      </c>
      <c r="TV3" s="13" t="s">
        <v>2</v>
      </c>
      <c r="TW3" s="10" t="s">
        <v>3</v>
      </c>
      <c r="TX3" s="10" t="s">
        <v>4</v>
      </c>
      <c r="TY3" s="10" t="s">
        <v>21</v>
      </c>
      <c r="TZ3" s="10" t="s">
        <v>22</v>
      </c>
      <c r="UA3" s="4"/>
      <c r="UB3" s="2" t="s">
        <v>1</v>
      </c>
      <c r="UC3" s="13" t="s">
        <v>2</v>
      </c>
      <c r="UD3" s="10" t="s">
        <v>3</v>
      </c>
      <c r="UE3" s="10" t="s">
        <v>4</v>
      </c>
      <c r="UF3" s="10" t="s">
        <v>21</v>
      </c>
      <c r="UG3" s="10" t="s">
        <v>22</v>
      </c>
      <c r="UH3" s="4"/>
      <c r="UI3" s="2" t="s">
        <v>1</v>
      </c>
      <c r="UJ3" s="13" t="s">
        <v>2</v>
      </c>
      <c r="UK3" s="10" t="s">
        <v>3</v>
      </c>
      <c r="UL3" s="10" t="s">
        <v>4</v>
      </c>
      <c r="UM3" s="10" t="s">
        <v>21</v>
      </c>
      <c r="UN3" s="10" t="s">
        <v>22</v>
      </c>
      <c r="UO3" s="4"/>
      <c r="UP3" s="2" t="s">
        <v>1</v>
      </c>
      <c r="UQ3" s="13" t="s">
        <v>2</v>
      </c>
      <c r="UR3" s="10" t="s">
        <v>3</v>
      </c>
      <c r="US3" s="10" t="s">
        <v>4</v>
      </c>
      <c r="UT3" s="10" t="s">
        <v>21</v>
      </c>
      <c r="UU3" s="10" t="s">
        <v>22</v>
      </c>
      <c r="UV3" s="4"/>
    </row>
    <row r="4" spans="1:568" x14ac:dyDescent="0.2">
      <c r="F4" s="11" t="s">
        <v>136</v>
      </c>
      <c r="G4" s="11" cm="1">
        <f t="array" ref="G4">SUMPRODUCT((MOD(COLUMN(177:183)+4,7)=0)*(177:183))</f>
        <v>8303.2999999999993</v>
      </c>
    </row>
    <row r="5" spans="1:568" x14ac:dyDescent="0.2">
      <c r="A5" s="52">
        <v>44588</v>
      </c>
      <c r="B5" s="3">
        <v>30</v>
      </c>
      <c r="C5" s="14">
        <v>63.2</v>
      </c>
      <c r="D5" s="11">
        <v>109</v>
      </c>
      <c r="E5" s="11">
        <f>C5*D5</f>
        <v>6888.8</v>
      </c>
      <c r="G5" s="11" t="s">
        <v>128</v>
      </c>
      <c r="I5" s="3">
        <v>4</v>
      </c>
      <c r="J5" s="14">
        <v>8.5</v>
      </c>
      <c r="K5" s="11">
        <v>110</v>
      </c>
      <c r="L5" s="11">
        <f>J5*K5</f>
        <v>935</v>
      </c>
      <c r="P5" s="3">
        <v>6</v>
      </c>
      <c r="Q5" s="14">
        <v>16.100000000000001</v>
      </c>
      <c r="R5" s="11">
        <v>112</v>
      </c>
      <c r="S5" s="11">
        <f>Q5*R5</f>
        <v>1803.2000000000003</v>
      </c>
      <c r="W5" s="3">
        <v>9</v>
      </c>
      <c r="X5" s="14">
        <v>22</v>
      </c>
      <c r="Y5" s="11">
        <v>113</v>
      </c>
      <c r="Z5" s="11">
        <f>X5*Y5</f>
        <v>2486</v>
      </c>
      <c r="AD5" s="3">
        <v>20</v>
      </c>
      <c r="AE5" s="14">
        <v>48.2</v>
      </c>
      <c r="AF5" s="11">
        <v>110</v>
      </c>
      <c r="AG5" s="11">
        <f>AE5*AF5</f>
        <v>5302</v>
      </c>
      <c r="AK5" s="3">
        <v>10</v>
      </c>
      <c r="AL5" s="14">
        <v>24.7</v>
      </c>
      <c r="AM5" s="11">
        <v>112</v>
      </c>
      <c r="AN5" s="11">
        <f>AL5*AM5</f>
        <v>2766.4</v>
      </c>
      <c r="AR5" s="3">
        <v>30</v>
      </c>
      <c r="AS5" s="14">
        <v>68.8</v>
      </c>
      <c r="AT5" s="11">
        <v>110</v>
      </c>
      <c r="AU5" s="11">
        <f>AS5*AT5</f>
        <v>7568</v>
      </c>
      <c r="AY5" s="3">
        <v>25</v>
      </c>
      <c r="AZ5" s="14">
        <v>61.2</v>
      </c>
      <c r="BA5" s="11">
        <v>110</v>
      </c>
      <c r="BB5" s="11">
        <f>AZ5*BA5</f>
        <v>6732</v>
      </c>
      <c r="BF5" s="3">
        <v>6</v>
      </c>
      <c r="BG5" s="14">
        <v>17</v>
      </c>
      <c r="BH5" s="11">
        <v>110</v>
      </c>
      <c r="BI5" s="11">
        <f>BG5*BH5</f>
        <v>1870</v>
      </c>
    </row>
    <row r="6" spans="1:568" x14ac:dyDescent="0.2">
      <c r="A6" s="52">
        <v>44589</v>
      </c>
      <c r="B6" s="3">
        <v>60</v>
      </c>
      <c r="C6" s="14">
        <v>118.8</v>
      </c>
      <c r="D6" s="11">
        <v>112</v>
      </c>
      <c r="E6" s="11">
        <f t="shared" ref="E6:E70" si="0">C6*D6</f>
        <v>13305.6</v>
      </c>
      <c r="I6" s="3">
        <v>10</v>
      </c>
      <c r="J6" s="14">
        <v>22.1</v>
      </c>
      <c r="K6" s="11">
        <v>113</v>
      </c>
      <c r="L6" s="11">
        <f t="shared" ref="L6:L69" si="1">J6*K6</f>
        <v>2497.3000000000002</v>
      </c>
      <c r="P6" s="3">
        <v>5</v>
      </c>
      <c r="Q6" s="14">
        <v>11.8</v>
      </c>
      <c r="R6" s="11">
        <v>115</v>
      </c>
      <c r="S6" s="11">
        <f t="shared" ref="S6:S69" si="2">Q6*R6</f>
        <v>1357</v>
      </c>
      <c r="Z6" s="11">
        <f t="shared" ref="Z6:Z69" si="3">X6*Y6</f>
        <v>0</v>
      </c>
      <c r="AG6" s="11">
        <f t="shared" ref="AG6:AG69" si="4">AE6*AF6</f>
        <v>0</v>
      </c>
      <c r="AK6" s="3">
        <v>15</v>
      </c>
      <c r="AL6" s="14">
        <v>35.4</v>
      </c>
      <c r="AM6" s="11">
        <v>115</v>
      </c>
      <c r="AN6" s="11">
        <f t="shared" ref="AN6:AN69" si="5">AL6*AM6</f>
        <v>4071</v>
      </c>
      <c r="AR6" s="3">
        <v>25</v>
      </c>
      <c r="AS6" s="14">
        <v>58.8</v>
      </c>
      <c r="AT6" s="11">
        <v>113</v>
      </c>
      <c r="AU6" s="11">
        <f t="shared" ref="AU6:AU69" si="6">AS6*AT6</f>
        <v>6644.4</v>
      </c>
      <c r="AY6" s="3">
        <v>20</v>
      </c>
      <c r="AZ6" s="14">
        <v>46</v>
      </c>
      <c r="BA6" s="11">
        <v>113</v>
      </c>
      <c r="BB6" s="11">
        <f t="shared" ref="BB6:BB69" si="7">AZ6*BA6</f>
        <v>5198</v>
      </c>
      <c r="BF6" s="3">
        <v>15</v>
      </c>
      <c r="BG6" s="14">
        <v>35.6</v>
      </c>
      <c r="BH6" s="11">
        <v>113</v>
      </c>
      <c r="BI6" s="11">
        <f t="shared" ref="BI6:BI69" si="8">BG6*BH6</f>
        <v>4022.8</v>
      </c>
      <c r="CA6" s="3">
        <v>40</v>
      </c>
      <c r="CB6" s="14">
        <v>84.4</v>
      </c>
      <c r="CC6" s="11">
        <v>112</v>
      </c>
      <c r="CD6" s="11">
        <f>CB6*CC6</f>
        <v>9452.8000000000011</v>
      </c>
      <c r="CH6" s="3">
        <v>70</v>
      </c>
      <c r="CI6" s="14">
        <v>159.69999999999999</v>
      </c>
      <c r="CJ6" s="11">
        <v>112</v>
      </c>
      <c r="CK6" s="11">
        <f>CI6*CJ6</f>
        <v>17886.399999999998</v>
      </c>
    </row>
    <row r="7" spans="1:568" x14ac:dyDescent="0.2">
      <c r="A7" s="52">
        <v>44590</v>
      </c>
      <c r="B7" s="3">
        <v>40</v>
      </c>
      <c r="C7" s="14">
        <v>72.7</v>
      </c>
      <c r="D7" s="11">
        <v>113</v>
      </c>
      <c r="E7" s="11">
        <f t="shared" si="0"/>
        <v>8215.1</v>
      </c>
      <c r="L7" s="11">
        <f t="shared" si="1"/>
        <v>0</v>
      </c>
      <c r="S7" s="11">
        <f t="shared" si="2"/>
        <v>0</v>
      </c>
      <c r="Z7" s="11">
        <f t="shared" si="3"/>
        <v>0</v>
      </c>
      <c r="AD7" s="3">
        <v>30</v>
      </c>
      <c r="AE7" s="14">
        <v>67.599999999999994</v>
      </c>
      <c r="AF7" s="11">
        <v>114</v>
      </c>
      <c r="AG7" s="11">
        <f t="shared" si="4"/>
        <v>7706.4</v>
      </c>
      <c r="AK7" s="3">
        <v>5</v>
      </c>
      <c r="AL7" s="14">
        <v>11</v>
      </c>
      <c r="AM7" s="11">
        <v>116</v>
      </c>
      <c r="AN7" s="11">
        <f t="shared" si="5"/>
        <v>1276</v>
      </c>
      <c r="AR7" s="3">
        <v>40</v>
      </c>
      <c r="AS7" s="14">
        <v>85.5</v>
      </c>
      <c r="AT7" s="11">
        <v>114</v>
      </c>
      <c r="AU7" s="11">
        <f t="shared" si="6"/>
        <v>9747</v>
      </c>
      <c r="AY7" s="3">
        <v>30</v>
      </c>
      <c r="AZ7" s="14">
        <v>63.4</v>
      </c>
      <c r="BA7" s="11">
        <v>114</v>
      </c>
      <c r="BB7" s="11">
        <f t="shared" si="7"/>
        <v>7227.5999999999995</v>
      </c>
      <c r="BF7" s="3">
        <v>5</v>
      </c>
      <c r="BG7" s="14">
        <v>9.8000000000000007</v>
      </c>
      <c r="BH7" s="11">
        <v>114</v>
      </c>
      <c r="BI7" s="11">
        <f t="shared" si="8"/>
        <v>1117.2</v>
      </c>
      <c r="BM7" s="3">
        <v>15</v>
      </c>
      <c r="BN7" s="14">
        <v>26.5</v>
      </c>
      <c r="BO7" s="11">
        <v>119</v>
      </c>
      <c r="BP7" s="11">
        <f>BN7*BO7</f>
        <v>3153.5</v>
      </c>
      <c r="CA7" s="3">
        <v>38</v>
      </c>
      <c r="CB7" s="14">
        <v>67.400000000000006</v>
      </c>
      <c r="CC7" s="11">
        <v>113</v>
      </c>
      <c r="CD7" s="11">
        <f t="shared" ref="CD7:CD70" si="9">CB7*CC7</f>
        <v>7616.2000000000007</v>
      </c>
      <c r="CK7" s="11">
        <f t="shared" ref="CK7:CK70" si="10">CI7*CJ7</f>
        <v>0</v>
      </c>
    </row>
    <row r="8" spans="1:568" x14ac:dyDescent="0.2">
      <c r="A8" s="52">
        <v>44591</v>
      </c>
      <c r="B8" s="3">
        <v>80</v>
      </c>
      <c r="C8" s="14">
        <v>145.30000000000001</v>
      </c>
      <c r="D8" s="11">
        <v>113</v>
      </c>
      <c r="E8" s="11">
        <f t="shared" si="0"/>
        <v>16418.900000000001</v>
      </c>
      <c r="I8" s="3">
        <v>37</v>
      </c>
      <c r="J8" s="14">
        <v>68.7</v>
      </c>
      <c r="K8" s="11">
        <v>114</v>
      </c>
      <c r="L8" s="11">
        <f t="shared" si="1"/>
        <v>7831.8</v>
      </c>
      <c r="S8" s="11">
        <f t="shared" si="2"/>
        <v>0</v>
      </c>
      <c r="W8" s="3">
        <v>10</v>
      </c>
      <c r="X8" s="14">
        <v>20.9</v>
      </c>
      <c r="Y8" s="11">
        <v>117</v>
      </c>
      <c r="Z8" s="11">
        <f t="shared" si="3"/>
        <v>2445.2999999999997</v>
      </c>
      <c r="AA8" s="11">
        <v>4931</v>
      </c>
      <c r="AB8" s="11">
        <v>0</v>
      </c>
      <c r="AD8" s="3">
        <v>35</v>
      </c>
      <c r="AE8" s="14">
        <v>74.7</v>
      </c>
      <c r="AF8" s="11">
        <v>114</v>
      </c>
      <c r="AG8" s="11">
        <f t="shared" si="4"/>
        <v>8515.8000000000011</v>
      </c>
      <c r="AK8" s="3">
        <v>15</v>
      </c>
      <c r="AL8" s="14">
        <v>30.7</v>
      </c>
      <c r="AM8" s="11">
        <v>116</v>
      </c>
      <c r="AN8" s="11">
        <f t="shared" si="5"/>
        <v>3561.2</v>
      </c>
      <c r="AR8" s="3">
        <v>50</v>
      </c>
      <c r="AS8" s="14">
        <v>109.7</v>
      </c>
      <c r="AT8" s="11">
        <v>114</v>
      </c>
      <c r="AU8" s="11">
        <f t="shared" si="6"/>
        <v>12505.800000000001</v>
      </c>
      <c r="AY8" s="3">
        <v>50</v>
      </c>
      <c r="AZ8" s="14">
        <v>107.8</v>
      </c>
      <c r="BA8" s="11">
        <v>114</v>
      </c>
      <c r="BB8" s="11">
        <f t="shared" si="7"/>
        <v>12289.199999999999</v>
      </c>
      <c r="BF8" s="3">
        <v>28</v>
      </c>
      <c r="BG8" s="14">
        <v>58.5</v>
      </c>
      <c r="BH8" s="11">
        <v>114</v>
      </c>
      <c r="BI8" s="11">
        <f t="shared" si="8"/>
        <v>6669</v>
      </c>
      <c r="BP8" s="11">
        <f t="shared" ref="BP8:BP71" si="11">BN8*BO8</f>
        <v>0</v>
      </c>
      <c r="BT8" s="3">
        <v>20</v>
      </c>
      <c r="BU8" s="14">
        <v>40.1</v>
      </c>
      <c r="BV8" s="11">
        <v>114</v>
      </c>
      <c r="BW8" s="11">
        <f>BU8*BV8</f>
        <v>4571.4000000000005</v>
      </c>
      <c r="CA8" s="3">
        <v>70</v>
      </c>
      <c r="CB8" s="14">
        <v>155.5</v>
      </c>
      <c r="CC8" s="11">
        <v>113</v>
      </c>
      <c r="CD8" s="11">
        <f t="shared" si="9"/>
        <v>17571.5</v>
      </c>
      <c r="CH8" s="3">
        <v>50</v>
      </c>
      <c r="CI8" s="14">
        <v>106.9</v>
      </c>
      <c r="CJ8" s="11">
        <v>114</v>
      </c>
      <c r="CK8" s="11">
        <f t="shared" si="10"/>
        <v>12186.6</v>
      </c>
    </row>
    <row r="9" spans="1:568" x14ac:dyDescent="0.2">
      <c r="A9" s="52">
        <v>44592</v>
      </c>
      <c r="E9" s="11">
        <f t="shared" si="0"/>
        <v>0</v>
      </c>
      <c r="L9" s="11">
        <f t="shared" si="1"/>
        <v>0</v>
      </c>
      <c r="S9" s="11">
        <f t="shared" si="2"/>
        <v>0</v>
      </c>
      <c r="Z9" s="11">
        <f t="shared" si="3"/>
        <v>0</v>
      </c>
      <c r="AD9" s="3">
        <v>20</v>
      </c>
      <c r="AE9" s="14">
        <v>40.200000000000003</v>
      </c>
      <c r="AF9" s="11">
        <v>114</v>
      </c>
      <c r="AG9" s="11">
        <f t="shared" si="4"/>
        <v>4582.8</v>
      </c>
      <c r="AK9" s="3">
        <v>10</v>
      </c>
      <c r="AL9" s="14">
        <v>18.600000000000001</v>
      </c>
      <c r="AM9" s="11">
        <v>116</v>
      </c>
      <c r="AN9" s="11">
        <f t="shared" si="5"/>
        <v>2157.6000000000004</v>
      </c>
      <c r="AR9" s="3">
        <v>30</v>
      </c>
      <c r="AS9" s="14">
        <v>63.5</v>
      </c>
      <c r="AT9" s="11">
        <v>114</v>
      </c>
      <c r="AU9" s="11">
        <f t="shared" si="6"/>
        <v>7239</v>
      </c>
      <c r="AY9" s="3">
        <v>15</v>
      </c>
      <c r="AZ9" s="14">
        <v>31.3</v>
      </c>
      <c r="BA9" s="11">
        <v>114</v>
      </c>
      <c r="BB9" s="11">
        <f t="shared" si="7"/>
        <v>3568.2000000000003</v>
      </c>
      <c r="BF9" s="3">
        <v>5</v>
      </c>
      <c r="BG9" s="14">
        <v>9</v>
      </c>
      <c r="BH9" s="11">
        <v>114</v>
      </c>
      <c r="BI9" s="11">
        <f t="shared" si="8"/>
        <v>1026</v>
      </c>
      <c r="BP9" s="11">
        <f t="shared" si="11"/>
        <v>0</v>
      </c>
      <c r="BW9" s="11">
        <f t="shared" ref="BW9:BW72" si="12">BU9*BV9</f>
        <v>0</v>
      </c>
      <c r="CD9" s="11">
        <f t="shared" si="9"/>
        <v>0</v>
      </c>
      <c r="CK9" s="11">
        <f t="shared" si="10"/>
        <v>0</v>
      </c>
    </row>
    <row r="10" spans="1:568" x14ac:dyDescent="0.2">
      <c r="A10" s="52">
        <v>44593</v>
      </c>
      <c r="E10" s="11">
        <f t="shared" si="0"/>
        <v>0</v>
      </c>
      <c r="I10" s="3">
        <v>10</v>
      </c>
      <c r="J10" s="14">
        <v>20.2</v>
      </c>
      <c r="K10" s="11">
        <v>110</v>
      </c>
      <c r="L10" s="11">
        <f t="shared" si="1"/>
        <v>2222</v>
      </c>
      <c r="P10" s="3">
        <v>5</v>
      </c>
      <c r="Q10" s="14">
        <v>12.5</v>
      </c>
      <c r="R10" s="11">
        <v>112</v>
      </c>
      <c r="S10" s="11">
        <f t="shared" si="2"/>
        <v>1400</v>
      </c>
      <c r="Z10" s="11">
        <f t="shared" si="3"/>
        <v>0</v>
      </c>
      <c r="AD10" s="3">
        <v>21</v>
      </c>
      <c r="AE10" s="14">
        <v>47.2</v>
      </c>
      <c r="AF10" s="11">
        <v>110</v>
      </c>
      <c r="AG10" s="11">
        <f t="shared" si="4"/>
        <v>5192</v>
      </c>
      <c r="AK10" s="3">
        <v>15</v>
      </c>
      <c r="AL10" s="14">
        <v>28.7</v>
      </c>
      <c r="AM10" s="11">
        <v>112</v>
      </c>
      <c r="AN10" s="11">
        <f t="shared" si="5"/>
        <v>3214.4</v>
      </c>
      <c r="AR10" s="3">
        <v>30</v>
      </c>
      <c r="AS10" s="14">
        <v>64.099999999999994</v>
      </c>
      <c r="AT10" s="11">
        <v>110</v>
      </c>
      <c r="AU10" s="11">
        <f t="shared" si="6"/>
        <v>7050.9999999999991</v>
      </c>
      <c r="AY10" s="3">
        <v>30</v>
      </c>
      <c r="AZ10" s="14">
        <v>63.5</v>
      </c>
      <c r="BA10" s="11">
        <v>110</v>
      </c>
      <c r="BB10" s="11">
        <f t="shared" si="7"/>
        <v>6985</v>
      </c>
      <c r="BF10" s="3">
        <v>15</v>
      </c>
      <c r="BG10" s="14">
        <v>30.9</v>
      </c>
      <c r="BH10" s="11">
        <v>110</v>
      </c>
      <c r="BI10" s="11">
        <f t="shared" si="8"/>
        <v>3399</v>
      </c>
      <c r="BP10" s="11">
        <f t="shared" si="11"/>
        <v>0</v>
      </c>
      <c r="BT10" s="3">
        <v>10</v>
      </c>
      <c r="BU10" s="14">
        <v>20.7</v>
      </c>
      <c r="BV10" s="11">
        <v>110</v>
      </c>
      <c r="BW10" s="11">
        <f t="shared" si="12"/>
        <v>2277</v>
      </c>
      <c r="CD10" s="11">
        <f t="shared" si="9"/>
        <v>0</v>
      </c>
      <c r="CK10" s="11">
        <f t="shared" si="10"/>
        <v>0</v>
      </c>
      <c r="CO10" s="3">
        <v>10</v>
      </c>
      <c r="CP10" s="14">
        <v>21.2</v>
      </c>
      <c r="CQ10" s="11">
        <v>112</v>
      </c>
      <c r="CR10" s="11">
        <f>CP10*CQ10</f>
        <v>2374.4</v>
      </c>
    </row>
    <row r="11" spans="1:568" x14ac:dyDescent="0.2">
      <c r="A11" s="52">
        <v>44594</v>
      </c>
      <c r="B11" s="3">
        <v>100</v>
      </c>
      <c r="C11" s="14">
        <v>172</v>
      </c>
      <c r="D11" s="11">
        <v>104</v>
      </c>
      <c r="E11" s="11">
        <f t="shared" si="0"/>
        <v>17888</v>
      </c>
      <c r="I11" s="3">
        <v>10</v>
      </c>
      <c r="J11" s="14">
        <v>20.7</v>
      </c>
      <c r="K11" s="11">
        <v>105</v>
      </c>
      <c r="L11" s="11">
        <f t="shared" si="1"/>
        <v>2173.5</v>
      </c>
      <c r="S11" s="11">
        <f t="shared" si="2"/>
        <v>0</v>
      </c>
      <c r="Z11" s="11">
        <f t="shared" si="3"/>
        <v>0</v>
      </c>
      <c r="AD11" s="3">
        <v>30</v>
      </c>
      <c r="AE11" s="14">
        <v>59.2</v>
      </c>
      <c r="AF11" s="11">
        <v>105</v>
      </c>
      <c r="AG11" s="11">
        <f t="shared" si="4"/>
        <v>6216</v>
      </c>
      <c r="AK11" s="3">
        <v>10</v>
      </c>
      <c r="AL11" s="14">
        <v>16.2</v>
      </c>
      <c r="AM11" s="11">
        <v>107</v>
      </c>
      <c r="AN11" s="11">
        <f t="shared" si="5"/>
        <v>1733.3999999999999</v>
      </c>
      <c r="AR11" s="3">
        <v>45</v>
      </c>
      <c r="AS11" s="14">
        <v>79.5</v>
      </c>
      <c r="AT11" s="11">
        <v>105</v>
      </c>
      <c r="AU11" s="11">
        <f t="shared" si="6"/>
        <v>8347.5</v>
      </c>
      <c r="AY11" s="3">
        <v>30</v>
      </c>
      <c r="AZ11" s="14">
        <v>51.3</v>
      </c>
      <c r="BA11" s="11">
        <v>105</v>
      </c>
      <c r="BB11" s="11">
        <f t="shared" si="7"/>
        <v>5386.5</v>
      </c>
      <c r="BF11" s="3">
        <v>15</v>
      </c>
      <c r="BG11" s="14">
        <v>26.6</v>
      </c>
      <c r="BH11" s="11">
        <v>105</v>
      </c>
      <c r="BI11" s="11">
        <f t="shared" si="8"/>
        <v>2793</v>
      </c>
      <c r="BM11" s="3">
        <v>10</v>
      </c>
      <c r="BN11" s="14">
        <v>16</v>
      </c>
      <c r="BO11" s="11">
        <v>110</v>
      </c>
      <c r="BP11" s="11">
        <f t="shared" si="11"/>
        <v>1760</v>
      </c>
      <c r="BT11" s="3">
        <v>15</v>
      </c>
      <c r="BU11" s="14">
        <v>27.1</v>
      </c>
      <c r="BV11" s="11">
        <v>105</v>
      </c>
      <c r="BW11" s="11">
        <f t="shared" si="12"/>
        <v>2845.5</v>
      </c>
      <c r="CD11" s="11">
        <f t="shared" si="9"/>
        <v>0</v>
      </c>
      <c r="CH11" s="3">
        <v>10</v>
      </c>
      <c r="CI11" s="14">
        <v>18.2</v>
      </c>
      <c r="CJ11" s="11">
        <v>105</v>
      </c>
      <c r="CK11" s="11">
        <f t="shared" si="10"/>
        <v>1911</v>
      </c>
      <c r="CR11" s="11">
        <f t="shared" ref="CR11:CR74" si="13">CP11*CQ11</f>
        <v>0</v>
      </c>
      <c r="CV11" s="3">
        <v>15</v>
      </c>
      <c r="CW11" s="14">
        <v>24.9</v>
      </c>
      <c r="CX11" s="11">
        <v>107</v>
      </c>
      <c r="CY11" s="11">
        <f>CW11*CX11</f>
        <v>2664.2999999999997</v>
      </c>
      <c r="DQ11" s="3">
        <v>20</v>
      </c>
      <c r="DR11" s="14">
        <v>35.299999999999997</v>
      </c>
      <c r="DS11" s="11">
        <v>105</v>
      </c>
      <c r="DT11" s="11">
        <f>DR11*DS11</f>
        <v>3706.4999999999995</v>
      </c>
      <c r="DX11" s="3">
        <v>15</v>
      </c>
      <c r="DY11" s="14">
        <v>27.8</v>
      </c>
      <c r="DZ11" s="11">
        <v>105</v>
      </c>
      <c r="EA11" s="11">
        <f>DY11*DZ11</f>
        <v>2919</v>
      </c>
      <c r="EE11" s="3">
        <v>15</v>
      </c>
      <c r="EF11" s="14">
        <v>25.6</v>
      </c>
      <c r="EG11" s="11">
        <v>105</v>
      </c>
      <c r="EH11" s="11">
        <f>EF11*EG11</f>
        <v>2688</v>
      </c>
    </row>
    <row r="12" spans="1:568" x14ac:dyDescent="0.2">
      <c r="A12" s="52">
        <v>44595</v>
      </c>
      <c r="B12" s="3">
        <v>20</v>
      </c>
      <c r="C12" s="14">
        <v>34.700000000000003</v>
      </c>
      <c r="D12" s="11">
        <v>97</v>
      </c>
      <c r="E12" s="11">
        <f t="shared" si="0"/>
        <v>3365.9</v>
      </c>
      <c r="I12" s="3">
        <v>10</v>
      </c>
      <c r="J12" s="14">
        <v>19.100000000000001</v>
      </c>
      <c r="K12" s="11">
        <v>98</v>
      </c>
      <c r="L12" s="11">
        <f t="shared" si="1"/>
        <v>1871.8000000000002</v>
      </c>
      <c r="M12" s="11">
        <v>17529</v>
      </c>
      <c r="N12" s="11">
        <v>0</v>
      </c>
      <c r="P12" s="3">
        <v>5</v>
      </c>
      <c r="Q12" s="14">
        <v>10.3</v>
      </c>
      <c r="R12" s="11">
        <v>100</v>
      </c>
      <c r="S12" s="11">
        <f t="shared" si="2"/>
        <v>1030</v>
      </c>
      <c r="Z12" s="11">
        <f t="shared" si="3"/>
        <v>0</v>
      </c>
      <c r="AD12" s="3">
        <v>25</v>
      </c>
      <c r="AE12" s="14">
        <v>51</v>
      </c>
      <c r="AF12" s="11">
        <v>98</v>
      </c>
      <c r="AG12" s="11">
        <f t="shared" si="4"/>
        <v>4998</v>
      </c>
      <c r="AK12" s="3">
        <v>10</v>
      </c>
      <c r="AL12" s="14">
        <v>21</v>
      </c>
      <c r="AM12" s="11">
        <v>100</v>
      </c>
      <c r="AN12" s="11">
        <f t="shared" si="5"/>
        <v>2100</v>
      </c>
      <c r="AR12" s="3">
        <v>30</v>
      </c>
      <c r="AS12" s="14">
        <v>65.8</v>
      </c>
      <c r="AT12" s="11">
        <v>98</v>
      </c>
      <c r="AU12" s="11">
        <f t="shared" si="6"/>
        <v>6448.4</v>
      </c>
      <c r="AY12" s="3">
        <v>30</v>
      </c>
      <c r="AZ12" s="14">
        <v>68.400000000000006</v>
      </c>
      <c r="BA12" s="11">
        <v>98</v>
      </c>
      <c r="BB12" s="11">
        <f t="shared" si="7"/>
        <v>6703.2000000000007</v>
      </c>
      <c r="BF12" s="3">
        <v>8</v>
      </c>
      <c r="BG12" s="14">
        <v>17.5</v>
      </c>
      <c r="BH12" s="11">
        <v>98</v>
      </c>
      <c r="BI12" s="11">
        <f t="shared" si="8"/>
        <v>1715</v>
      </c>
      <c r="BP12" s="11">
        <f t="shared" si="11"/>
        <v>0</v>
      </c>
      <c r="BT12" s="3">
        <v>7</v>
      </c>
      <c r="BU12" s="14">
        <v>14</v>
      </c>
      <c r="BV12" s="11">
        <v>98</v>
      </c>
      <c r="BW12" s="11">
        <f t="shared" si="12"/>
        <v>1372</v>
      </c>
      <c r="CD12" s="11">
        <f t="shared" si="9"/>
        <v>0</v>
      </c>
      <c r="CH12" s="3">
        <v>15</v>
      </c>
      <c r="CI12" s="14">
        <v>31.2</v>
      </c>
      <c r="CJ12" s="11">
        <v>98</v>
      </c>
      <c r="CK12" s="11">
        <f t="shared" si="10"/>
        <v>3057.6</v>
      </c>
      <c r="CR12" s="11">
        <f t="shared" si="13"/>
        <v>0</v>
      </c>
      <c r="CV12" s="3">
        <v>5</v>
      </c>
      <c r="CW12" s="14">
        <v>9.6999999999999993</v>
      </c>
      <c r="CX12" s="11">
        <v>100</v>
      </c>
      <c r="CY12" s="11">
        <f t="shared" ref="CY12:CY75" si="14">CW12*CX12</f>
        <v>969.99999999999989</v>
      </c>
      <c r="DC12" s="3">
        <v>10</v>
      </c>
      <c r="DD12" s="14">
        <v>18.100000000000001</v>
      </c>
      <c r="DE12" s="11">
        <v>101</v>
      </c>
      <c r="DF12" s="11">
        <f>DD12*DE12</f>
        <v>1828.1000000000001</v>
      </c>
      <c r="DQ12" s="3">
        <v>15</v>
      </c>
      <c r="DR12" s="14">
        <v>29.1</v>
      </c>
      <c r="DS12" s="11">
        <v>38</v>
      </c>
      <c r="DT12" s="11">
        <f t="shared" ref="DT12:DT75" si="15">DR12*DS12</f>
        <v>1105.8</v>
      </c>
      <c r="DX12" s="3">
        <v>10</v>
      </c>
      <c r="DY12" s="14">
        <v>20.100000000000001</v>
      </c>
      <c r="DZ12" s="11">
        <v>98</v>
      </c>
      <c r="EA12" s="11">
        <f t="shared" ref="EA12:EA75" si="16">DY12*DZ12</f>
        <v>1969.8000000000002</v>
      </c>
      <c r="EE12" s="3">
        <v>5</v>
      </c>
      <c r="EF12" s="14">
        <v>10.6</v>
      </c>
      <c r="EG12" s="11">
        <v>98</v>
      </c>
      <c r="EH12" s="11">
        <f t="shared" ref="EH12:EH75" si="17">EF12*EG12</f>
        <v>1038.8</v>
      </c>
    </row>
    <row r="13" spans="1:568" x14ac:dyDescent="0.2">
      <c r="A13" s="52">
        <v>44596</v>
      </c>
      <c r="E13" s="11">
        <f t="shared" si="0"/>
        <v>0</v>
      </c>
      <c r="I13" s="3">
        <v>15</v>
      </c>
      <c r="J13" s="14">
        <v>32</v>
      </c>
      <c r="K13" s="11">
        <v>104</v>
      </c>
      <c r="L13" s="11">
        <f t="shared" si="1"/>
        <v>3328</v>
      </c>
      <c r="S13" s="11">
        <f t="shared" si="2"/>
        <v>0</v>
      </c>
      <c r="Z13" s="11">
        <f t="shared" si="3"/>
        <v>0</v>
      </c>
      <c r="AD13" s="3">
        <v>10</v>
      </c>
      <c r="AE13" s="14">
        <v>22.1</v>
      </c>
      <c r="AF13" s="11">
        <v>104</v>
      </c>
      <c r="AG13" s="11">
        <f t="shared" si="4"/>
        <v>2298.4</v>
      </c>
      <c r="AK13" s="3">
        <v>15</v>
      </c>
      <c r="AL13" s="14">
        <v>32</v>
      </c>
      <c r="AM13" s="11">
        <v>106</v>
      </c>
      <c r="AN13" s="11">
        <f t="shared" si="5"/>
        <v>3392</v>
      </c>
      <c r="AR13" s="3">
        <v>20</v>
      </c>
      <c r="AS13" s="14">
        <v>46.1</v>
      </c>
      <c r="AT13" s="11">
        <v>104</v>
      </c>
      <c r="AU13" s="11">
        <f t="shared" si="6"/>
        <v>4794.4000000000005</v>
      </c>
      <c r="AY13" s="3">
        <v>25</v>
      </c>
      <c r="AZ13" s="14">
        <v>54.6</v>
      </c>
      <c r="BA13" s="11">
        <v>104</v>
      </c>
      <c r="BB13" s="11">
        <f t="shared" si="7"/>
        <v>5678.4000000000005</v>
      </c>
      <c r="BI13" s="11">
        <f t="shared" si="8"/>
        <v>0</v>
      </c>
      <c r="BP13" s="11">
        <f t="shared" si="11"/>
        <v>0</v>
      </c>
      <c r="BW13" s="11">
        <f t="shared" si="12"/>
        <v>0</v>
      </c>
      <c r="CD13" s="11">
        <f t="shared" si="9"/>
        <v>0</v>
      </c>
      <c r="CK13" s="11">
        <f t="shared" si="10"/>
        <v>0</v>
      </c>
      <c r="CO13" s="3">
        <v>15</v>
      </c>
      <c r="CP13" s="14">
        <v>30.6</v>
      </c>
      <c r="CQ13" s="11">
        <v>106</v>
      </c>
      <c r="CR13" s="11">
        <f t="shared" si="13"/>
        <v>3243.6000000000004</v>
      </c>
      <c r="CV13" s="3">
        <v>10</v>
      </c>
      <c r="CW13" s="14">
        <v>21.4</v>
      </c>
      <c r="CX13" s="11">
        <v>106</v>
      </c>
      <c r="CY13" s="11">
        <f t="shared" si="14"/>
        <v>2268.3999999999996</v>
      </c>
      <c r="DC13" s="3">
        <v>15</v>
      </c>
      <c r="DD13" s="14">
        <v>34.1</v>
      </c>
      <c r="DE13" s="11">
        <v>107</v>
      </c>
      <c r="DF13" s="11">
        <f t="shared" ref="DF13:DF76" si="18">DD13*DE13</f>
        <v>3648.7000000000003</v>
      </c>
      <c r="DJ13" s="3">
        <v>15</v>
      </c>
      <c r="DK13" s="14">
        <v>29.8</v>
      </c>
      <c r="DL13" s="11">
        <v>107</v>
      </c>
      <c r="DM13" s="11">
        <f>DK13*DL13</f>
        <v>3188.6</v>
      </c>
      <c r="DQ13" s="3">
        <v>15</v>
      </c>
      <c r="DR13" s="14">
        <v>35.200000000000003</v>
      </c>
      <c r="DS13" s="11">
        <v>104</v>
      </c>
      <c r="DT13" s="11">
        <f t="shared" si="15"/>
        <v>3660.8</v>
      </c>
      <c r="DX13" s="3">
        <v>10</v>
      </c>
      <c r="DY13" s="14">
        <v>21.7</v>
      </c>
      <c r="DZ13" s="11">
        <v>104</v>
      </c>
      <c r="EA13" s="11">
        <f t="shared" si="16"/>
        <v>2256.7999999999997</v>
      </c>
      <c r="EE13" s="3">
        <v>10</v>
      </c>
      <c r="EF13" s="14">
        <v>21</v>
      </c>
      <c r="EG13" s="11">
        <v>104</v>
      </c>
      <c r="EH13" s="11">
        <f t="shared" si="17"/>
        <v>2184</v>
      </c>
    </row>
    <row r="14" spans="1:568" x14ac:dyDescent="0.2">
      <c r="A14" s="52">
        <v>44597</v>
      </c>
      <c r="B14" s="3">
        <v>60</v>
      </c>
      <c r="C14" s="14">
        <v>97.7</v>
      </c>
      <c r="D14" s="11">
        <v>105</v>
      </c>
      <c r="E14" s="11">
        <f t="shared" si="0"/>
        <v>10258.5</v>
      </c>
      <c r="F14" s="11">
        <v>95470</v>
      </c>
      <c r="G14" s="11">
        <v>0</v>
      </c>
      <c r="I14" s="3">
        <v>10</v>
      </c>
      <c r="J14" s="14">
        <v>18.600000000000001</v>
      </c>
      <c r="K14" s="11">
        <v>106</v>
      </c>
      <c r="L14" s="11">
        <f t="shared" si="1"/>
        <v>1971.6000000000001</v>
      </c>
      <c r="P14" s="3">
        <v>5</v>
      </c>
      <c r="Q14" s="14">
        <v>9.4</v>
      </c>
      <c r="R14" s="11">
        <v>108</v>
      </c>
      <c r="S14" s="11">
        <f t="shared" si="2"/>
        <v>1015.2</v>
      </c>
      <c r="T14" s="11">
        <v>6600</v>
      </c>
      <c r="U14" s="11">
        <v>0</v>
      </c>
      <c r="Z14" s="11">
        <f t="shared" si="3"/>
        <v>0</v>
      </c>
      <c r="AD14" s="3">
        <v>20</v>
      </c>
      <c r="AE14" s="14">
        <v>43.6</v>
      </c>
      <c r="AF14" s="11">
        <v>106</v>
      </c>
      <c r="AG14" s="11">
        <f t="shared" si="4"/>
        <v>4621.6000000000004</v>
      </c>
      <c r="AK14" s="3">
        <v>10</v>
      </c>
      <c r="AL14" s="14">
        <v>19.600000000000001</v>
      </c>
      <c r="AM14" s="11">
        <v>108</v>
      </c>
      <c r="AN14" s="11">
        <f t="shared" si="5"/>
        <v>2116.8000000000002</v>
      </c>
      <c r="AR14" s="3">
        <v>35</v>
      </c>
      <c r="AS14" s="14">
        <v>72.099999999999994</v>
      </c>
      <c r="AT14" s="11">
        <v>106</v>
      </c>
      <c r="AU14" s="11">
        <f t="shared" si="6"/>
        <v>7642.5999999999995</v>
      </c>
      <c r="AY14" s="3">
        <v>25</v>
      </c>
      <c r="AZ14" s="14">
        <v>53.3</v>
      </c>
      <c r="BA14" s="11">
        <v>106</v>
      </c>
      <c r="BB14" s="11">
        <f t="shared" si="7"/>
        <v>5649.7999999999993</v>
      </c>
      <c r="BF14" s="3">
        <v>5</v>
      </c>
      <c r="BG14" s="14">
        <v>11.2</v>
      </c>
      <c r="BH14" s="11">
        <v>106</v>
      </c>
      <c r="BI14" s="11">
        <f t="shared" si="8"/>
        <v>1187.1999999999998</v>
      </c>
      <c r="BM14" s="3">
        <v>10</v>
      </c>
      <c r="BN14" s="14">
        <v>20.100000000000001</v>
      </c>
      <c r="BO14" s="11">
        <v>111</v>
      </c>
      <c r="BP14" s="11">
        <f t="shared" si="11"/>
        <v>2231.1000000000004</v>
      </c>
      <c r="BR14" s="11">
        <v>2231</v>
      </c>
      <c r="BW14" s="11">
        <f t="shared" si="12"/>
        <v>0</v>
      </c>
      <c r="CA14" s="3">
        <v>40</v>
      </c>
      <c r="CB14" s="14">
        <v>71.099999999999994</v>
      </c>
      <c r="CC14" s="11">
        <v>105</v>
      </c>
      <c r="CD14" s="11">
        <f t="shared" si="9"/>
        <v>7465.4999999999991</v>
      </c>
      <c r="CK14" s="11">
        <f t="shared" si="10"/>
        <v>0</v>
      </c>
      <c r="CR14" s="11">
        <f t="shared" si="13"/>
        <v>0</v>
      </c>
      <c r="CV14" s="3">
        <v>15</v>
      </c>
      <c r="CW14" s="14">
        <v>30.1</v>
      </c>
      <c r="CX14" s="11">
        <v>106</v>
      </c>
      <c r="CY14" s="11">
        <f t="shared" si="14"/>
        <v>3190.6000000000004</v>
      </c>
      <c r="DF14" s="11">
        <f t="shared" si="18"/>
        <v>0</v>
      </c>
      <c r="DM14" s="11">
        <f t="shared" ref="DM14:DM77" si="19">DK14*DL14</f>
        <v>0</v>
      </c>
      <c r="DQ14" s="3">
        <v>10</v>
      </c>
      <c r="DR14" s="14">
        <v>20.9</v>
      </c>
      <c r="DS14" s="11">
        <v>106</v>
      </c>
      <c r="DT14" s="11">
        <f t="shared" si="15"/>
        <v>2215.3999999999996</v>
      </c>
      <c r="DX14" s="3">
        <v>10</v>
      </c>
      <c r="DY14" s="14">
        <v>20.2</v>
      </c>
      <c r="DZ14" s="11">
        <v>106</v>
      </c>
      <c r="EA14" s="11">
        <f t="shared" si="16"/>
        <v>2141.1999999999998</v>
      </c>
      <c r="EH14" s="11">
        <f t="shared" si="17"/>
        <v>0</v>
      </c>
    </row>
    <row r="15" spans="1:568" x14ac:dyDescent="0.2">
      <c r="A15" s="52">
        <v>44598</v>
      </c>
      <c r="B15" s="3">
        <v>100</v>
      </c>
      <c r="C15" s="14">
        <v>188.1</v>
      </c>
      <c r="D15" s="11">
        <v>103</v>
      </c>
      <c r="E15" s="11">
        <f t="shared" si="0"/>
        <v>19374.3</v>
      </c>
      <c r="I15" s="3">
        <v>9</v>
      </c>
      <c r="J15" s="14">
        <v>36.299999999999997</v>
      </c>
      <c r="K15" s="11">
        <v>104</v>
      </c>
      <c r="L15" s="11">
        <f t="shared" si="1"/>
        <v>3775.2</v>
      </c>
      <c r="S15" s="11">
        <f t="shared" si="2"/>
        <v>0</v>
      </c>
      <c r="Z15" s="11">
        <f t="shared" si="3"/>
        <v>0</v>
      </c>
      <c r="AD15" s="3">
        <v>19</v>
      </c>
      <c r="AE15" s="14">
        <v>38.799999999999997</v>
      </c>
      <c r="AF15" s="11">
        <v>104</v>
      </c>
      <c r="AG15" s="11">
        <f t="shared" si="4"/>
        <v>4035.2</v>
      </c>
      <c r="AH15" s="11">
        <v>53420</v>
      </c>
      <c r="AI15" s="11">
        <v>0</v>
      </c>
      <c r="AK15" s="3">
        <v>15</v>
      </c>
      <c r="AL15" s="14">
        <v>29.5</v>
      </c>
      <c r="AM15" s="11">
        <v>106</v>
      </c>
      <c r="AN15" s="11">
        <f t="shared" si="5"/>
        <v>3127</v>
      </c>
      <c r="AR15" s="3">
        <v>45</v>
      </c>
      <c r="AS15" s="14">
        <v>91.3</v>
      </c>
      <c r="AT15" s="11">
        <v>104</v>
      </c>
      <c r="AU15" s="11">
        <f t="shared" si="6"/>
        <v>9495.1999999999989</v>
      </c>
      <c r="AY15" s="3">
        <v>40</v>
      </c>
      <c r="AZ15" s="14">
        <v>81.3</v>
      </c>
      <c r="BA15" s="11">
        <v>104</v>
      </c>
      <c r="BB15" s="11">
        <f t="shared" si="7"/>
        <v>8455.1999999999989</v>
      </c>
      <c r="BF15" s="3">
        <v>30</v>
      </c>
      <c r="BG15" s="14">
        <v>65.7</v>
      </c>
      <c r="BH15" s="11">
        <v>104</v>
      </c>
      <c r="BI15" s="11">
        <f t="shared" si="8"/>
        <v>6832.8</v>
      </c>
      <c r="BP15" s="11">
        <f t="shared" si="11"/>
        <v>0</v>
      </c>
      <c r="BT15" s="3">
        <v>20</v>
      </c>
      <c r="BU15" s="14">
        <v>43.4</v>
      </c>
      <c r="BV15" s="11">
        <v>104</v>
      </c>
      <c r="BW15" s="11">
        <f t="shared" si="12"/>
        <v>4513.5999999999995</v>
      </c>
      <c r="BX15" s="11">
        <v>15579</v>
      </c>
      <c r="BY15" s="11">
        <v>0</v>
      </c>
      <c r="CD15" s="11">
        <f t="shared" si="9"/>
        <v>0</v>
      </c>
      <c r="CH15" s="3">
        <v>15</v>
      </c>
      <c r="CI15" s="14">
        <v>27.4</v>
      </c>
      <c r="CJ15" s="11">
        <v>105</v>
      </c>
      <c r="CK15" s="11">
        <f t="shared" si="10"/>
        <v>2877</v>
      </c>
      <c r="CM15" s="11">
        <v>24054</v>
      </c>
      <c r="CR15" s="11">
        <f t="shared" si="13"/>
        <v>0</v>
      </c>
      <c r="CV15" s="3">
        <v>15</v>
      </c>
      <c r="CW15" s="14">
        <v>30.3</v>
      </c>
      <c r="CX15" s="11">
        <v>106</v>
      </c>
      <c r="CY15" s="11">
        <f t="shared" si="14"/>
        <v>3211.8</v>
      </c>
      <c r="DF15" s="11">
        <f t="shared" si="18"/>
        <v>0</v>
      </c>
      <c r="DJ15" s="3">
        <v>10</v>
      </c>
      <c r="DK15" s="14">
        <v>21.5</v>
      </c>
      <c r="DL15" s="11">
        <v>107</v>
      </c>
      <c r="DM15" s="11">
        <f t="shared" si="19"/>
        <v>2300.5</v>
      </c>
      <c r="DQ15" s="3">
        <v>25</v>
      </c>
      <c r="DR15" s="14">
        <v>50.7</v>
      </c>
      <c r="DS15" s="11">
        <v>104</v>
      </c>
      <c r="DT15" s="11">
        <f t="shared" si="15"/>
        <v>5272.8</v>
      </c>
      <c r="DX15" s="3">
        <v>30</v>
      </c>
      <c r="DY15" s="14">
        <v>63.7</v>
      </c>
      <c r="DZ15" s="11">
        <v>104</v>
      </c>
      <c r="EA15" s="11">
        <f t="shared" si="16"/>
        <v>6624.8</v>
      </c>
      <c r="EE15" s="3">
        <v>20</v>
      </c>
      <c r="EF15" s="14">
        <v>44.9</v>
      </c>
      <c r="EG15" s="11">
        <v>104</v>
      </c>
      <c r="EH15" s="11">
        <f t="shared" si="17"/>
        <v>4669.5999999999995</v>
      </c>
      <c r="ES15" s="3">
        <v>70</v>
      </c>
      <c r="ET15" s="14">
        <v>141.1</v>
      </c>
      <c r="EU15" s="11">
        <v>103</v>
      </c>
      <c r="EV15" s="11">
        <f>ET15*EU15</f>
        <v>14533.3</v>
      </c>
      <c r="EZ15" s="3">
        <v>10</v>
      </c>
      <c r="FA15" s="14">
        <v>22</v>
      </c>
      <c r="FB15" s="11">
        <v>106</v>
      </c>
      <c r="FC15" s="11">
        <f>FA15*FB15</f>
        <v>2332</v>
      </c>
    </row>
    <row r="16" spans="1:568" x14ac:dyDescent="0.2">
      <c r="A16" s="52">
        <v>44599</v>
      </c>
      <c r="E16" s="11">
        <f t="shared" si="0"/>
        <v>0</v>
      </c>
      <c r="L16" s="11">
        <f t="shared" si="1"/>
        <v>0</v>
      </c>
      <c r="P16" s="3">
        <v>2</v>
      </c>
      <c r="Q16" s="14">
        <v>2.9</v>
      </c>
      <c r="R16" s="11">
        <v>104</v>
      </c>
      <c r="S16" s="11">
        <f t="shared" si="2"/>
        <v>301.59999999999997</v>
      </c>
      <c r="Z16" s="11">
        <f t="shared" si="3"/>
        <v>0</v>
      </c>
      <c r="AG16" s="11">
        <f t="shared" si="4"/>
        <v>0</v>
      </c>
      <c r="AK16" s="3">
        <v>10</v>
      </c>
      <c r="AL16" s="14">
        <v>24.4</v>
      </c>
      <c r="AM16" s="11">
        <v>104</v>
      </c>
      <c r="AN16" s="11">
        <f t="shared" si="5"/>
        <v>2537.6</v>
      </c>
      <c r="AR16" s="3">
        <v>35</v>
      </c>
      <c r="AS16" s="14">
        <v>72.7</v>
      </c>
      <c r="AT16" s="11">
        <v>102</v>
      </c>
      <c r="AU16" s="11">
        <f t="shared" si="6"/>
        <v>7415.4000000000005</v>
      </c>
      <c r="AY16" s="3">
        <v>25</v>
      </c>
      <c r="AZ16" s="14">
        <v>55</v>
      </c>
      <c r="BA16" s="11">
        <v>102</v>
      </c>
      <c r="BB16" s="11">
        <f t="shared" si="7"/>
        <v>5610</v>
      </c>
      <c r="BF16" s="3">
        <v>5</v>
      </c>
      <c r="BG16" s="14">
        <v>12.1</v>
      </c>
      <c r="BH16" s="11">
        <v>102</v>
      </c>
      <c r="BI16" s="11">
        <f t="shared" si="8"/>
        <v>1234.2</v>
      </c>
      <c r="BP16" s="11">
        <f t="shared" si="11"/>
        <v>0</v>
      </c>
      <c r="BW16" s="11">
        <f t="shared" si="12"/>
        <v>0</v>
      </c>
      <c r="CD16" s="11">
        <f t="shared" si="9"/>
        <v>0</v>
      </c>
      <c r="CK16" s="11">
        <f t="shared" si="10"/>
        <v>0</v>
      </c>
      <c r="CR16" s="11">
        <f t="shared" si="13"/>
        <v>0</v>
      </c>
      <c r="CY16" s="11">
        <f t="shared" si="14"/>
        <v>0</v>
      </c>
      <c r="DF16" s="11">
        <f t="shared" si="18"/>
        <v>0</v>
      </c>
      <c r="DM16" s="11">
        <f t="shared" si="19"/>
        <v>0</v>
      </c>
      <c r="DQ16" s="3">
        <v>11</v>
      </c>
      <c r="DR16" s="14">
        <v>27.8</v>
      </c>
      <c r="DS16" s="11">
        <v>102</v>
      </c>
      <c r="DT16" s="11">
        <f t="shared" si="15"/>
        <v>2835.6</v>
      </c>
      <c r="DX16" s="3">
        <v>9</v>
      </c>
      <c r="DY16" s="14">
        <v>23.2</v>
      </c>
      <c r="DZ16" s="11">
        <v>102</v>
      </c>
      <c r="EA16" s="11">
        <f t="shared" si="16"/>
        <v>2366.4</v>
      </c>
      <c r="EH16" s="11">
        <f t="shared" si="17"/>
        <v>0</v>
      </c>
      <c r="EV16" s="11">
        <f t="shared" ref="EV16:EV79" si="20">ET16*EU16</f>
        <v>0</v>
      </c>
      <c r="EW16" s="11">
        <v>10000</v>
      </c>
      <c r="EZ16" s="3">
        <v>4</v>
      </c>
      <c r="FA16" s="14">
        <v>6.8</v>
      </c>
      <c r="FB16" s="11">
        <v>104</v>
      </c>
      <c r="FC16" s="11">
        <f t="shared" ref="FC16:FC79" si="21">FA16*FB16</f>
        <v>707.19999999999993</v>
      </c>
    </row>
    <row r="17" spans="1:565" x14ac:dyDescent="0.2">
      <c r="A17" s="52">
        <v>44600</v>
      </c>
      <c r="B17" s="3">
        <v>30</v>
      </c>
      <c r="C17" s="14">
        <v>56.9</v>
      </c>
      <c r="D17" s="11">
        <v>101</v>
      </c>
      <c r="E17" s="11">
        <f t="shared" si="0"/>
        <v>5746.9</v>
      </c>
      <c r="I17" s="3">
        <v>15</v>
      </c>
      <c r="J17" s="14">
        <v>33.299999999999997</v>
      </c>
      <c r="K17" s="11">
        <v>102</v>
      </c>
      <c r="L17" s="11">
        <f t="shared" si="1"/>
        <v>3396.6</v>
      </c>
      <c r="N17" s="11">
        <v>12470</v>
      </c>
      <c r="P17" s="3">
        <v>5</v>
      </c>
      <c r="Q17" s="14">
        <v>11.4</v>
      </c>
      <c r="R17" s="11">
        <v>104</v>
      </c>
      <c r="S17" s="11">
        <f t="shared" si="2"/>
        <v>1185.6000000000001</v>
      </c>
      <c r="Z17" s="11">
        <f t="shared" si="3"/>
        <v>0</v>
      </c>
      <c r="AD17" s="3">
        <v>20</v>
      </c>
      <c r="AE17" s="14">
        <v>44.5</v>
      </c>
      <c r="AF17" s="11">
        <v>102</v>
      </c>
      <c r="AG17" s="11">
        <f t="shared" si="4"/>
        <v>4539</v>
      </c>
      <c r="AK17" s="3">
        <v>10</v>
      </c>
      <c r="AL17" s="14">
        <v>19.5</v>
      </c>
      <c r="AM17" s="11">
        <v>104</v>
      </c>
      <c r="AN17" s="11">
        <f t="shared" si="5"/>
        <v>2028</v>
      </c>
      <c r="AR17" s="3">
        <v>30</v>
      </c>
      <c r="AS17" s="14">
        <v>65.099999999999994</v>
      </c>
      <c r="AT17" s="11">
        <v>102</v>
      </c>
      <c r="AU17" s="11">
        <f t="shared" si="6"/>
        <v>6640.2</v>
      </c>
      <c r="AY17" s="3">
        <v>25</v>
      </c>
      <c r="AZ17" s="14">
        <v>55.3</v>
      </c>
      <c r="BA17" s="11">
        <v>102</v>
      </c>
      <c r="BB17" s="11">
        <f t="shared" si="7"/>
        <v>5640.5999999999995</v>
      </c>
      <c r="BD17" s="11">
        <v>5640</v>
      </c>
      <c r="BF17" s="3">
        <v>10</v>
      </c>
      <c r="BG17" s="14">
        <v>20.3</v>
      </c>
      <c r="BH17" s="11">
        <v>102</v>
      </c>
      <c r="BI17" s="11">
        <f t="shared" si="8"/>
        <v>2070.6</v>
      </c>
      <c r="BK17" s="11">
        <v>2070</v>
      </c>
      <c r="BP17" s="11">
        <f t="shared" si="11"/>
        <v>0</v>
      </c>
      <c r="BW17" s="11">
        <f t="shared" si="12"/>
        <v>0</v>
      </c>
      <c r="CA17" s="3">
        <v>30</v>
      </c>
      <c r="CB17" s="14">
        <v>66.099999999999994</v>
      </c>
      <c r="CC17" s="11">
        <v>101</v>
      </c>
      <c r="CD17" s="11">
        <f t="shared" si="9"/>
        <v>6676.0999999999995</v>
      </c>
      <c r="CF17" s="11">
        <v>6676</v>
      </c>
      <c r="CK17" s="11">
        <f t="shared" si="10"/>
        <v>0</v>
      </c>
      <c r="CO17" s="3">
        <v>10</v>
      </c>
      <c r="CP17" s="14">
        <v>22.1</v>
      </c>
      <c r="CQ17" s="11">
        <v>104</v>
      </c>
      <c r="CR17" s="11">
        <f t="shared" si="13"/>
        <v>2298.4</v>
      </c>
      <c r="CT17" s="11">
        <v>2298</v>
      </c>
      <c r="CV17" s="3">
        <v>10</v>
      </c>
      <c r="CW17" s="14">
        <v>23</v>
      </c>
      <c r="CX17" s="11">
        <v>104</v>
      </c>
      <c r="CY17" s="11">
        <f t="shared" si="14"/>
        <v>2392</v>
      </c>
      <c r="DA17" s="11">
        <v>7250</v>
      </c>
      <c r="DF17" s="11">
        <f t="shared" si="18"/>
        <v>0</v>
      </c>
      <c r="DJ17" s="3">
        <v>5</v>
      </c>
      <c r="DK17" s="14">
        <v>11.5</v>
      </c>
      <c r="DL17" s="11">
        <v>105</v>
      </c>
      <c r="DM17" s="11">
        <f t="shared" si="19"/>
        <v>1207.5</v>
      </c>
      <c r="DQ17" s="3">
        <v>15</v>
      </c>
      <c r="DR17" s="14">
        <v>33.9</v>
      </c>
      <c r="DS17" s="11">
        <v>102</v>
      </c>
      <c r="DT17" s="11">
        <f t="shared" si="15"/>
        <v>3457.7999999999997</v>
      </c>
      <c r="DV17" s="11">
        <v>6290</v>
      </c>
      <c r="DX17" s="3">
        <v>5</v>
      </c>
      <c r="DY17" s="14">
        <v>10.6</v>
      </c>
      <c r="DZ17" s="11">
        <v>102</v>
      </c>
      <c r="EA17" s="11">
        <f t="shared" si="16"/>
        <v>1081.2</v>
      </c>
      <c r="EC17" s="11">
        <v>6700</v>
      </c>
      <c r="EE17" s="3">
        <v>10</v>
      </c>
      <c r="EF17" s="14">
        <v>22.2</v>
      </c>
      <c r="EG17" s="11">
        <v>102</v>
      </c>
      <c r="EH17" s="11">
        <f t="shared" si="17"/>
        <v>2264.4</v>
      </c>
      <c r="EJ17" s="11">
        <v>2264</v>
      </c>
      <c r="ES17" s="3">
        <v>50</v>
      </c>
      <c r="ET17" s="14">
        <v>105.1</v>
      </c>
      <c r="EU17" s="11">
        <v>101</v>
      </c>
      <c r="EV17" s="11">
        <f t="shared" si="20"/>
        <v>10615.099999999999</v>
      </c>
      <c r="FC17" s="11">
        <f t="shared" si="21"/>
        <v>0</v>
      </c>
    </row>
    <row r="18" spans="1:565" x14ac:dyDescent="0.2">
      <c r="A18" s="52">
        <v>44601</v>
      </c>
      <c r="B18" s="3">
        <v>50</v>
      </c>
      <c r="C18" s="14">
        <v>110.8</v>
      </c>
      <c r="D18" s="11">
        <v>99</v>
      </c>
      <c r="E18" s="11">
        <f t="shared" si="0"/>
        <v>10969.199999999999</v>
      </c>
      <c r="I18" s="3">
        <v>12</v>
      </c>
      <c r="J18" s="14">
        <v>28</v>
      </c>
      <c r="K18" s="11">
        <v>99</v>
      </c>
      <c r="L18" s="11">
        <f t="shared" si="1"/>
        <v>2772</v>
      </c>
      <c r="S18" s="11">
        <f t="shared" si="2"/>
        <v>0</v>
      </c>
      <c r="Z18" s="11">
        <f t="shared" si="3"/>
        <v>0</v>
      </c>
      <c r="AG18" s="11">
        <f t="shared" si="4"/>
        <v>0</v>
      </c>
      <c r="AK18" s="3">
        <v>10</v>
      </c>
      <c r="AL18" s="14">
        <v>22.6</v>
      </c>
      <c r="AM18" s="11">
        <v>101</v>
      </c>
      <c r="AN18" s="11">
        <f t="shared" si="5"/>
        <v>2282.6000000000004</v>
      </c>
      <c r="AR18" s="3">
        <v>35</v>
      </c>
      <c r="AS18" s="14">
        <v>88.8</v>
      </c>
      <c r="AT18" s="11">
        <v>99</v>
      </c>
      <c r="AU18" s="11">
        <f t="shared" si="6"/>
        <v>8791.1999999999989</v>
      </c>
      <c r="AY18" s="3">
        <v>30</v>
      </c>
      <c r="AZ18" s="14">
        <v>78</v>
      </c>
      <c r="BA18" s="11">
        <v>99</v>
      </c>
      <c r="BB18" s="11">
        <f t="shared" si="7"/>
        <v>7722</v>
      </c>
      <c r="BF18" s="3">
        <v>10</v>
      </c>
      <c r="BG18" s="14">
        <v>27.2</v>
      </c>
      <c r="BH18" s="11">
        <v>99</v>
      </c>
      <c r="BI18" s="11">
        <f t="shared" si="8"/>
        <v>2692.7999999999997</v>
      </c>
      <c r="BM18" s="3">
        <v>10</v>
      </c>
      <c r="BN18" s="14">
        <v>24.7</v>
      </c>
      <c r="BO18" s="11">
        <v>103</v>
      </c>
      <c r="BP18" s="11">
        <f t="shared" si="11"/>
        <v>2544.1</v>
      </c>
      <c r="BT18" s="3">
        <v>15</v>
      </c>
      <c r="BU18" s="14">
        <v>37.5</v>
      </c>
      <c r="BV18" s="11">
        <v>99</v>
      </c>
      <c r="BW18" s="11">
        <f t="shared" si="12"/>
        <v>3712.5</v>
      </c>
      <c r="CD18" s="11">
        <f t="shared" si="9"/>
        <v>0</v>
      </c>
      <c r="CH18" s="3">
        <v>20</v>
      </c>
      <c r="CI18" s="14">
        <v>41.9</v>
      </c>
      <c r="CJ18" s="11">
        <v>101</v>
      </c>
      <c r="CK18" s="11">
        <f t="shared" si="10"/>
        <v>4231.8999999999996</v>
      </c>
      <c r="CO18" s="3">
        <v>5</v>
      </c>
      <c r="CP18" s="14">
        <v>13</v>
      </c>
      <c r="CQ18" s="11">
        <v>101</v>
      </c>
      <c r="CR18" s="11">
        <f t="shared" si="13"/>
        <v>1313</v>
      </c>
      <c r="CY18" s="11">
        <f t="shared" si="14"/>
        <v>0</v>
      </c>
      <c r="DF18" s="11">
        <f t="shared" si="18"/>
        <v>0</v>
      </c>
      <c r="DJ18" s="3">
        <v>10</v>
      </c>
      <c r="DK18" s="14">
        <v>23.6</v>
      </c>
      <c r="DL18" s="11">
        <v>102</v>
      </c>
      <c r="DM18" s="11">
        <f t="shared" si="19"/>
        <v>2407.2000000000003</v>
      </c>
      <c r="DQ18" s="3">
        <v>10</v>
      </c>
      <c r="DR18" s="14">
        <v>24.3</v>
      </c>
      <c r="DS18" s="11">
        <v>99</v>
      </c>
      <c r="DT18" s="11">
        <f t="shared" si="15"/>
        <v>2405.7000000000003</v>
      </c>
      <c r="DX18" s="3">
        <v>15</v>
      </c>
      <c r="DY18" s="14">
        <v>38.700000000000003</v>
      </c>
      <c r="DZ18" s="11">
        <v>99</v>
      </c>
      <c r="EA18" s="11">
        <f t="shared" si="16"/>
        <v>3831.3</v>
      </c>
      <c r="EE18" s="3">
        <v>15</v>
      </c>
      <c r="EF18" s="14">
        <v>39.1</v>
      </c>
      <c r="EG18" s="11">
        <v>99</v>
      </c>
      <c r="EH18" s="11">
        <f t="shared" si="17"/>
        <v>3870.9</v>
      </c>
      <c r="ES18" s="3">
        <v>55</v>
      </c>
      <c r="ET18" s="14">
        <v>134.19999999999999</v>
      </c>
      <c r="EU18" s="11">
        <v>99</v>
      </c>
      <c r="EV18" s="11">
        <f t="shared" si="20"/>
        <v>13285.8</v>
      </c>
      <c r="EW18" s="11">
        <v>4530</v>
      </c>
      <c r="EZ18" s="3">
        <v>20</v>
      </c>
      <c r="FA18" s="14">
        <v>47.8</v>
      </c>
      <c r="FB18" s="11">
        <v>101</v>
      </c>
      <c r="FC18" s="11">
        <f t="shared" si="21"/>
        <v>4827.7999999999993</v>
      </c>
      <c r="FG18" s="3">
        <v>10</v>
      </c>
      <c r="FH18" s="14">
        <v>25.9</v>
      </c>
      <c r="FI18" s="11">
        <v>101</v>
      </c>
      <c r="FJ18" s="11">
        <f>FH18*FI18</f>
        <v>2615.8999999999996</v>
      </c>
      <c r="FQ18" s="11">
        <f>FO18*FP18</f>
        <v>0</v>
      </c>
      <c r="FU18" s="3">
        <v>90</v>
      </c>
      <c r="FV18" s="14">
        <v>233.9</v>
      </c>
      <c r="FW18" s="11">
        <v>99</v>
      </c>
      <c r="FX18" s="11">
        <f>FV18*FW18</f>
        <v>23156.100000000002</v>
      </c>
    </row>
    <row r="19" spans="1:565" x14ac:dyDescent="0.2">
      <c r="A19" s="52">
        <v>44602</v>
      </c>
      <c r="E19" s="11">
        <f t="shared" si="0"/>
        <v>0</v>
      </c>
      <c r="L19" s="11">
        <f t="shared" si="1"/>
        <v>0</v>
      </c>
      <c r="P19" s="3">
        <v>5</v>
      </c>
      <c r="Q19" s="14">
        <v>11.3</v>
      </c>
      <c r="R19" s="11">
        <v>101</v>
      </c>
      <c r="S19" s="11">
        <f t="shared" si="2"/>
        <v>1141.3000000000002</v>
      </c>
      <c r="Z19" s="11">
        <f t="shared" si="3"/>
        <v>0</v>
      </c>
      <c r="AD19" s="3">
        <v>15</v>
      </c>
      <c r="AE19" s="14">
        <v>37.9</v>
      </c>
      <c r="AF19" s="11">
        <v>99</v>
      </c>
      <c r="AG19" s="11">
        <f t="shared" si="4"/>
        <v>3752.1</v>
      </c>
      <c r="AK19" s="3">
        <v>10</v>
      </c>
      <c r="AL19" s="14">
        <v>21.9</v>
      </c>
      <c r="AM19" s="11">
        <v>101</v>
      </c>
      <c r="AN19" s="11">
        <f t="shared" si="5"/>
        <v>2211.8999999999996</v>
      </c>
      <c r="AR19" s="3">
        <v>25</v>
      </c>
      <c r="AS19" s="14">
        <v>53.2</v>
      </c>
      <c r="AT19" s="11">
        <v>99</v>
      </c>
      <c r="AU19" s="11">
        <f t="shared" si="6"/>
        <v>5266.8</v>
      </c>
      <c r="AY19" s="3">
        <v>15</v>
      </c>
      <c r="AZ19" s="14">
        <v>32</v>
      </c>
      <c r="BA19" s="11">
        <v>99</v>
      </c>
      <c r="BB19" s="11">
        <f t="shared" si="7"/>
        <v>3168</v>
      </c>
      <c r="BI19" s="11">
        <f t="shared" si="8"/>
        <v>0</v>
      </c>
      <c r="BP19" s="11">
        <f t="shared" si="11"/>
        <v>0</v>
      </c>
      <c r="BW19" s="11">
        <f t="shared" si="12"/>
        <v>0</v>
      </c>
      <c r="CD19" s="11">
        <f t="shared" si="9"/>
        <v>0</v>
      </c>
      <c r="CK19" s="11">
        <f t="shared" si="10"/>
        <v>0</v>
      </c>
      <c r="CR19" s="11">
        <f t="shared" si="13"/>
        <v>0</v>
      </c>
      <c r="CV19" s="3">
        <v>10</v>
      </c>
      <c r="CW19" s="14">
        <v>21.9</v>
      </c>
      <c r="CX19" s="11">
        <v>101</v>
      </c>
      <c r="CY19" s="11">
        <f t="shared" si="14"/>
        <v>2211.8999999999996</v>
      </c>
      <c r="DC19" s="3">
        <v>10</v>
      </c>
      <c r="DD19" s="14">
        <v>22.3</v>
      </c>
      <c r="DE19" s="11">
        <v>102</v>
      </c>
      <c r="DF19" s="11">
        <f t="shared" si="18"/>
        <v>2274.6</v>
      </c>
      <c r="DM19" s="11">
        <f t="shared" si="19"/>
        <v>0</v>
      </c>
      <c r="DQ19" s="3">
        <v>20</v>
      </c>
      <c r="DR19" s="14">
        <v>41.7</v>
      </c>
      <c r="DS19" s="11">
        <v>99</v>
      </c>
      <c r="DT19" s="11">
        <f t="shared" si="15"/>
        <v>4128.3</v>
      </c>
      <c r="EA19" s="11">
        <f t="shared" si="16"/>
        <v>0</v>
      </c>
      <c r="EH19" s="11">
        <f t="shared" si="17"/>
        <v>0</v>
      </c>
      <c r="EV19" s="11">
        <f t="shared" si="20"/>
        <v>0</v>
      </c>
      <c r="FC19" s="11">
        <f t="shared" si="21"/>
        <v>0</v>
      </c>
      <c r="FJ19" s="11">
        <f t="shared" ref="FJ19:FJ82" si="22">FH19*FI19</f>
        <v>0</v>
      </c>
      <c r="FQ19" s="11">
        <f t="shared" ref="FQ19:FQ82" si="23">FO19*FP19</f>
        <v>0</v>
      </c>
      <c r="FU19" s="3">
        <v>20</v>
      </c>
      <c r="FV19" s="14">
        <v>43.7</v>
      </c>
      <c r="FW19" s="11">
        <v>99</v>
      </c>
      <c r="FX19" s="11">
        <f t="shared" ref="FX19:FX82" si="24">FV19*FW19</f>
        <v>4326.3</v>
      </c>
      <c r="GB19" s="3">
        <v>20</v>
      </c>
      <c r="GC19" s="14">
        <v>42.5</v>
      </c>
      <c r="GD19" s="11">
        <v>99</v>
      </c>
      <c r="GE19" s="11">
        <f>GC19*GD19</f>
        <v>4207.5</v>
      </c>
    </row>
    <row r="20" spans="1:565" x14ac:dyDescent="0.2">
      <c r="A20" s="52">
        <v>44603</v>
      </c>
      <c r="B20" s="3">
        <v>50</v>
      </c>
      <c r="C20" s="14">
        <v>88.5</v>
      </c>
      <c r="D20" s="11">
        <v>101</v>
      </c>
      <c r="E20" s="11">
        <f t="shared" si="0"/>
        <v>8938.5</v>
      </c>
      <c r="I20" s="3">
        <v>15</v>
      </c>
      <c r="J20" s="14">
        <v>32.6</v>
      </c>
      <c r="K20" s="11">
        <v>102</v>
      </c>
      <c r="L20" s="11">
        <f t="shared" si="1"/>
        <v>3325.2000000000003</v>
      </c>
      <c r="S20" s="11">
        <f t="shared" si="2"/>
        <v>0</v>
      </c>
      <c r="Z20" s="11">
        <f t="shared" si="3"/>
        <v>0</v>
      </c>
      <c r="AD20" s="3">
        <v>20</v>
      </c>
      <c r="AE20" s="14">
        <v>41.1</v>
      </c>
      <c r="AF20" s="11">
        <v>102</v>
      </c>
      <c r="AG20" s="11">
        <f t="shared" si="4"/>
        <v>4192.2</v>
      </c>
      <c r="AK20" s="3">
        <v>10</v>
      </c>
      <c r="AL20" s="14">
        <v>20.7</v>
      </c>
      <c r="AM20" s="11">
        <v>104</v>
      </c>
      <c r="AN20" s="11">
        <f t="shared" si="5"/>
        <v>2152.7999999999997</v>
      </c>
      <c r="AR20" s="3">
        <v>35</v>
      </c>
      <c r="AS20" s="14">
        <v>72.5</v>
      </c>
      <c r="AT20" s="11">
        <v>102</v>
      </c>
      <c r="AU20" s="11">
        <f t="shared" si="6"/>
        <v>7395</v>
      </c>
      <c r="AY20" s="3">
        <v>35</v>
      </c>
      <c r="AZ20" s="14">
        <v>72</v>
      </c>
      <c r="BA20" s="11">
        <v>102</v>
      </c>
      <c r="BB20" s="11">
        <f t="shared" si="7"/>
        <v>7344</v>
      </c>
      <c r="BF20" s="3">
        <v>15</v>
      </c>
      <c r="BG20" s="14">
        <v>30.3</v>
      </c>
      <c r="BH20" s="11">
        <v>102</v>
      </c>
      <c r="BI20" s="11">
        <f t="shared" si="8"/>
        <v>3090.6</v>
      </c>
      <c r="BM20" s="3">
        <v>10</v>
      </c>
      <c r="BN20" s="14">
        <v>18.899999999999999</v>
      </c>
      <c r="BO20" s="11">
        <v>106</v>
      </c>
      <c r="BP20" s="11">
        <f t="shared" si="11"/>
        <v>2003.3999999999999</v>
      </c>
      <c r="BT20" s="3">
        <v>20</v>
      </c>
      <c r="BU20" s="14">
        <v>47.8</v>
      </c>
      <c r="BV20" s="11">
        <v>102</v>
      </c>
      <c r="BW20" s="11">
        <f t="shared" si="12"/>
        <v>4875.5999999999995</v>
      </c>
      <c r="CD20" s="11">
        <f t="shared" si="9"/>
        <v>0</v>
      </c>
      <c r="CH20" s="3">
        <v>20</v>
      </c>
      <c r="CI20" s="14">
        <v>41.3</v>
      </c>
      <c r="CJ20" s="11">
        <v>104</v>
      </c>
      <c r="CK20" s="11">
        <f t="shared" si="10"/>
        <v>4295.2</v>
      </c>
      <c r="CO20" s="3">
        <v>10</v>
      </c>
      <c r="CP20" s="14">
        <v>23.4</v>
      </c>
      <c r="CQ20" s="11">
        <v>104</v>
      </c>
      <c r="CR20" s="11">
        <f t="shared" si="13"/>
        <v>2433.6</v>
      </c>
      <c r="CV20" s="3">
        <v>5</v>
      </c>
      <c r="CW20" s="14">
        <v>9.9</v>
      </c>
      <c r="CX20" s="11">
        <v>104</v>
      </c>
      <c r="CY20" s="11">
        <f t="shared" si="14"/>
        <v>1029.6000000000001</v>
      </c>
      <c r="DF20" s="11">
        <f t="shared" si="18"/>
        <v>0</v>
      </c>
      <c r="DM20" s="11">
        <f t="shared" si="19"/>
        <v>0</v>
      </c>
      <c r="DQ20" s="3">
        <v>15</v>
      </c>
      <c r="DR20" s="14">
        <v>33.5</v>
      </c>
      <c r="DS20" s="11">
        <v>102</v>
      </c>
      <c r="DT20" s="11">
        <f t="shared" si="15"/>
        <v>3417</v>
      </c>
      <c r="DX20" s="3">
        <v>10</v>
      </c>
      <c r="DY20" s="14">
        <v>18</v>
      </c>
      <c r="DZ20" s="11">
        <v>102</v>
      </c>
      <c r="EA20" s="11">
        <f t="shared" si="16"/>
        <v>1836</v>
      </c>
      <c r="EE20" s="3">
        <v>5</v>
      </c>
      <c r="EF20" s="14">
        <v>9.4</v>
      </c>
      <c r="EG20" s="11">
        <v>102</v>
      </c>
      <c r="EH20" s="11">
        <f t="shared" si="17"/>
        <v>958.80000000000007</v>
      </c>
      <c r="ES20" s="3">
        <v>205</v>
      </c>
      <c r="ET20" s="14">
        <v>441.1</v>
      </c>
      <c r="EU20" s="11">
        <v>102</v>
      </c>
      <c r="EV20" s="11">
        <f t="shared" si="20"/>
        <v>44992.200000000004</v>
      </c>
      <c r="EW20" s="11">
        <v>40000</v>
      </c>
      <c r="FC20" s="11">
        <f t="shared" si="21"/>
        <v>0</v>
      </c>
      <c r="FJ20" s="11">
        <f t="shared" si="22"/>
        <v>0</v>
      </c>
      <c r="FQ20" s="11">
        <f t="shared" si="23"/>
        <v>0</v>
      </c>
      <c r="FX20" s="11">
        <f t="shared" si="24"/>
        <v>0</v>
      </c>
      <c r="GB20" s="3">
        <v>20</v>
      </c>
      <c r="GC20" s="14">
        <v>40.1</v>
      </c>
      <c r="GD20" s="11">
        <v>102</v>
      </c>
      <c r="GE20" s="11">
        <f t="shared" ref="GE20:GE83" si="25">GC20*GD20</f>
        <v>4090.2000000000003</v>
      </c>
      <c r="GI20" s="3">
        <v>10</v>
      </c>
      <c r="GJ20" s="14">
        <v>23.2</v>
      </c>
      <c r="GK20" s="11">
        <v>102</v>
      </c>
      <c r="GL20" s="11">
        <f>GJ20*GK20</f>
        <v>2366.4</v>
      </c>
    </row>
    <row r="21" spans="1:565" x14ac:dyDescent="0.2">
      <c r="A21" s="52">
        <v>44604</v>
      </c>
      <c r="E21" s="11">
        <f t="shared" si="0"/>
        <v>0</v>
      </c>
      <c r="I21" s="3">
        <v>7</v>
      </c>
      <c r="J21" s="14">
        <v>15.9</v>
      </c>
      <c r="K21" s="11">
        <v>106</v>
      </c>
      <c r="L21" s="11">
        <f t="shared" si="1"/>
        <v>1685.4</v>
      </c>
      <c r="S21" s="11">
        <f t="shared" si="2"/>
        <v>0</v>
      </c>
      <c r="Z21" s="11">
        <f t="shared" si="3"/>
        <v>0</v>
      </c>
      <c r="AD21" s="3">
        <v>20</v>
      </c>
      <c r="AE21" s="14">
        <v>44.6</v>
      </c>
      <c r="AF21" s="11">
        <v>106</v>
      </c>
      <c r="AG21" s="11">
        <f t="shared" si="4"/>
        <v>4727.6000000000004</v>
      </c>
      <c r="AK21" s="3">
        <v>10</v>
      </c>
      <c r="AL21" s="14">
        <v>21</v>
      </c>
      <c r="AM21" s="11">
        <v>108</v>
      </c>
      <c r="AN21" s="11">
        <f t="shared" si="5"/>
        <v>2268</v>
      </c>
      <c r="AR21" s="3">
        <v>30</v>
      </c>
      <c r="AS21" s="14">
        <v>63.6</v>
      </c>
      <c r="AT21" s="11">
        <v>106</v>
      </c>
      <c r="AU21" s="11">
        <f t="shared" si="6"/>
        <v>6741.6</v>
      </c>
      <c r="AY21" s="3">
        <v>25</v>
      </c>
      <c r="AZ21" s="14">
        <v>54.1</v>
      </c>
      <c r="BA21" s="11">
        <v>106</v>
      </c>
      <c r="BB21" s="11">
        <f t="shared" si="7"/>
        <v>5734.6</v>
      </c>
      <c r="BF21" s="3">
        <v>10</v>
      </c>
      <c r="BG21" s="14">
        <v>22.3</v>
      </c>
      <c r="BH21" s="11">
        <v>106</v>
      </c>
      <c r="BI21" s="11">
        <f t="shared" si="8"/>
        <v>2363.8000000000002</v>
      </c>
      <c r="BP21" s="11">
        <f t="shared" si="11"/>
        <v>0</v>
      </c>
      <c r="BT21" s="3">
        <v>10</v>
      </c>
      <c r="BU21" s="14">
        <v>21</v>
      </c>
      <c r="BV21" s="11">
        <v>106</v>
      </c>
      <c r="BW21" s="11">
        <f t="shared" si="12"/>
        <v>2226</v>
      </c>
      <c r="CD21" s="11">
        <f t="shared" si="9"/>
        <v>0</v>
      </c>
      <c r="CK21" s="11">
        <f t="shared" si="10"/>
        <v>0</v>
      </c>
      <c r="CO21" s="3">
        <v>10</v>
      </c>
      <c r="CP21" s="14">
        <v>21.8</v>
      </c>
      <c r="CQ21" s="11">
        <v>108</v>
      </c>
      <c r="CR21" s="11">
        <f t="shared" si="13"/>
        <v>2354.4</v>
      </c>
      <c r="CY21" s="11">
        <f t="shared" si="14"/>
        <v>0</v>
      </c>
      <c r="DC21" s="3">
        <v>15</v>
      </c>
      <c r="DD21" s="14">
        <v>25.8</v>
      </c>
      <c r="DE21" s="11">
        <v>109</v>
      </c>
      <c r="DF21" s="11">
        <f t="shared" si="18"/>
        <v>2812.2000000000003</v>
      </c>
      <c r="DM21" s="11">
        <f t="shared" si="19"/>
        <v>0</v>
      </c>
      <c r="DQ21" s="3">
        <v>10</v>
      </c>
      <c r="DR21" s="14">
        <v>22.2</v>
      </c>
      <c r="DS21" s="11">
        <v>106</v>
      </c>
      <c r="DT21" s="11">
        <f t="shared" si="15"/>
        <v>2353.1999999999998</v>
      </c>
      <c r="DX21" s="3">
        <v>10</v>
      </c>
      <c r="DY21" s="14">
        <v>22.2</v>
      </c>
      <c r="DZ21" s="11">
        <v>106</v>
      </c>
      <c r="EA21" s="11">
        <f t="shared" si="16"/>
        <v>2353.1999999999998</v>
      </c>
      <c r="EE21" s="3">
        <v>10</v>
      </c>
      <c r="EF21" s="14">
        <v>17.399999999999999</v>
      </c>
      <c r="EG21" s="11">
        <v>106</v>
      </c>
      <c r="EH21" s="11">
        <f t="shared" si="17"/>
        <v>1844.3999999999999</v>
      </c>
      <c r="EV21" s="11">
        <f t="shared" si="20"/>
        <v>0</v>
      </c>
      <c r="FC21" s="11">
        <f t="shared" si="21"/>
        <v>0</v>
      </c>
      <c r="FG21" s="3">
        <v>10</v>
      </c>
      <c r="FH21" s="14">
        <v>22.1</v>
      </c>
      <c r="FI21" s="11">
        <v>108</v>
      </c>
      <c r="FJ21" s="11">
        <f t="shared" si="22"/>
        <v>2386.8000000000002</v>
      </c>
      <c r="FQ21" s="11">
        <f t="shared" si="23"/>
        <v>0</v>
      </c>
      <c r="FX21" s="11">
        <f t="shared" si="24"/>
        <v>0</v>
      </c>
      <c r="GE21" s="11">
        <f t="shared" si="25"/>
        <v>0</v>
      </c>
      <c r="GL21" s="11">
        <f t="shared" ref="GL21:GL84" si="26">GJ21*GK21</f>
        <v>0</v>
      </c>
    </row>
    <row r="22" spans="1:565" x14ac:dyDescent="0.2">
      <c r="A22" s="52">
        <v>44605</v>
      </c>
      <c r="B22" s="3">
        <v>120</v>
      </c>
      <c r="C22" s="14">
        <v>219.2</v>
      </c>
      <c r="D22" s="11">
        <v>108</v>
      </c>
      <c r="E22" s="11">
        <f t="shared" si="0"/>
        <v>23673.599999999999</v>
      </c>
      <c r="I22" s="3">
        <v>15</v>
      </c>
      <c r="J22" s="14">
        <v>26.4</v>
      </c>
      <c r="K22" s="11">
        <v>109</v>
      </c>
      <c r="L22" s="11">
        <f t="shared" si="1"/>
        <v>2877.6</v>
      </c>
      <c r="S22" s="11">
        <f t="shared" si="2"/>
        <v>0</v>
      </c>
      <c r="Z22" s="11">
        <f t="shared" si="3"/>
        <v>0</v>
      </c>
      <c r="AD22" s="3">
        <v>10</v>
      </c>
      <c r="AE22" s="14">
        <v>24.8</v>
      </c>
      <c r="AF22" s="11">
        <v>109</v>
      </c>
      <c r="AG22" s="11">
        <f t="shared" si="4"/>
        <v>2703.2000000000003</v>
      </c>
      <c r="AK22" s="3">
        <v>5</v>
      </c>
      <c r="AL22" s="14">
        <v>10.199999999999999</v>
      </c>
      <c r="AM22" s="11">
        <v>111</v>
      </c>
      <c r="AN22" s="11">
        <f t="shared" si="5"/>
        <v>1132.1999999999998</v>
      </c>
      <c r="AR22" s="3">
        <v>60</v>
      </c>
      <c r="AS22" s="14">
        <v>133.9</v>
      </c>
      <c r="AT22" s="11">
        <v>109</v>
      </c>
      <c r="AU22" s="11">
        <f t="shared" si="6"/>
        <v>14595.1</v>
      </c>
      <c r="AY22" s="3">
        <v>40</v>
      </c>
      <c r="AZ22" s="14">
        <v>89</v>
      </c>
      <c r="BA22" s="11">
        <v>109</v>
      </c>
      <c r="BB22" s="11">
        <f t="shared" si="7"/>
        <v>9701</v>
      </c>
      <c r="BF22" s="3">
        <v>25</v>
      </c>
      <c r="BG22" s="14">
        <v>57.5</v>
      </c>
      <c r="BH22" s="11">
        <v>109</v>
      </c>
      <c r="BI22" s="11">
        <f t="shared" si="8"/>
        <v>6267.5</v>
      </c>
      <c r="BP22" s="11">
        <f t="shared" si="11"/>
        <v>0</v>
      </c>
      <c r="BT22" s="3">
        <v>20</v>
      </c>
      <c r="BU22" s="14">
        <v>42.5</v>
      </c>
      <c r="BV22" s="11">
        <v>109</v>
      </c>
      <c r="BW22" s="11">
        <f t="shared" si="12"/>
        <v>4632.5</v>
      </c>
      <c r="CD22" s="11">
        <f t="shared" si="9"/>
        <v>0</v>
      </c>
      <c r="CH22" s="3">
        <v>50</v>
      </c>
      <c r="CI22" s="14">
        <v>105.2</v>
      </c>
      <c r="CJ22" s="11">
        <v>109</v>
      </c>
      <c r="CK22" s="11">
        <f t="shared" si="10"/>
        <v>11466.800000000001</v>
      </c>
      <c r="CR22" s="11">
        <f t="shared" si="13"/>
        <v>0</v>
      </c>
      <c r="CV22" s="3">
        <v>20</v>
      </c>
      <c r="CW22" s="14">
        <v>44.6</v>
      </c>
      <c r="CX22" s="11">
        <v>111</v>
      </c>
      <c r="CY22" s="11">
        <f t="shared" si="14"/>
        <v>4950.6000000000004</v>
      </c>
      <c r="DC22" s="3">
        <v>15</v>
      </c>
      <c r="DD22" s="14">
        <v>35.200000000000003</v>
      </c>
      <c r="DE22" s="11">
        <v>112</v>
      </c>
      <c r="DF22" s="11">
        <f t="shared" si="18"/>
        <v>3942.4000000000005</v>
      </c>
      <c r="DJ22" s="3">
        <v>15</v>
      </c>
      <c r="DK22" s="14">
        <v>33.1</v>
      </c>
      <c r="DL22" s="11">
        <v>112</v>
      </c>
      <c r="DM22" s="11">
        <f t="shared" si="19"/>
        <v>3707.2000000000003</v>
      </c>
      <c r="DQ22" s="3">
        <v>25</v>
      </c>
      <c r="DR22" s="14">
        <v>56.3</v>
      </c>
      <c r="DS22" s="11">
        <v>109</v>
      </c>
      <c r="DT22" s="11">
        <f t="shared" si="15"/>
        <v>6136.7</v>
      </c>
      <c r="DX22" s="3">
        <v>35</v>
      </c>
      <c r="DY22" s="14">
        <v>81.099999999999994</v>
      </c>
      <c r="DZ22" s="11">
        <v>109</v>
      </c>
      <c r="EA22" s="11">
        <f t="shared" si="16"/>
        <v>8839.9</v>
      </c>
      <c r="EE22" s="3">
        <v>15</v>
      </c>
      <c r="EF22" s="14">
        <v>35.1</v>
      </c>
      <c r="EG22" s="11">
        <v>109</v>
      </c>
      <c r="EH22" s="11">
        <f t="shared" si="17"/>
        <v>3825.9</v>
      </c>
      <c r="EV22" s="11">
        <f t="shared" si="20"/>
        <v>0</v>
      </c>
      <c r="EZ22" s="3">
        <v>15</v>
      </c>
      <c r="FA22" s="14">
        <v>37.700000000000003</v>
      </c>
      <c r="FB22" s="11">
        <v>111</v>
      </c>
      <c r="FC22" s="11">
        <f t="shared" si="21"/>
        <v>4184.7000000000007</v>
      </c>
      <c r="FG22" s="3">
        <v>15</v>
      </c>
      <c r="FH22" s="14">
        <v>35.4</v>
      </c>
      <c r="FI22" s="11">
        <v>111</v>
      </c>
      <c r="FJ22" s="11">
        <f t="shared" si="22"/>
        <v>3929.3999999999996</v>
      </c>
      <c r="FQ22" s="11">
        <f t="shared" si="23"/>
        <v>0</v>
      </c>
      <c r="FX22" s="11">
        <f t="shared" si="24"/>
        <v>0</v>
      </c>
      <c r="GB22" s="3">
        <v>50</v>
      </c>
      <c r="GC22" s="14">
        <v>112</v>
      </c>
      <c r="GD22" s="11">
        <v>109</v>
      </c>
      <c r="GE22" s="11">
        <f t="shared" si="25"/>
        <v>12208</v>
      </c>
      <c r="GI22" s="3">
        <v>15</v>
      </c>
      <c r="GJ22" s="14">
        <v>32.1</v>
      </c>
      <c r="GK22" s="11">
        <v>109</v>
      </c>
      <c r="GL22" s="11">
        <f t="shared" si="26"/>
        <v>3498.9</v>
      </c>
      <c r="GP22" s="3">
        <v>20</v>
      </c>
      <c r="GQ22" s="14">
        <v>46.2</v>
      </c>
      <c r="GR22" s="11">
        <v>109</v>
      </c>
      <c r="GS22" s="11">
        <f>GQ22*GR22</f>
        <v>5035.8</v>
      </c>
      <c r="GW22" s="3">
        <v>25</v>
      </c>
      <c r="GX22" s="14">
        <v>58.1</v>
      </c>
      <c r="GY22" s="11">
        <v>109</v>
      </c>
      <c r="GZ22" s="11">
        <f>GX22*GY22</f>
        <v>6332.9000000000005</v>
      </c>
      <c r="HD22" s="3">
        <v>25</v>
      </c>
      <c r="HE22" s="14">
        <v>59.3</v>
      </c>
      <c r="HF22" s="11">
        <v>109</v>
      </c>
      <c r="HG22" s="11">
        <f>HE22*HF22</f>
        <v>6463.7</v>
      </c>
      <c r="HK22" s="3">
        <v>20</v>
      </c>
      <c r="HL22" s="14">
        <v>46.2</v>
      </c>
      <c r="HM22" s="11">
        <v>109</v>
      </c>
      <c r="HN22" s="11">
        <f>HL22*HM22</f>
        <v>5035.8</v>
      </c>
    </row>
    <row r="23" spans="1:565" x14ac:dyDescent="0.2">
      <c r="A23" s="52">
        <v>44606</v>
      </c>
      <c r="E23" s="11">
        <f t="shared" si="0"/>
        <v>0</v>
      </c>
      <c r="L23" s="11">
        <f t="shared" si="1"/>
        <v>0</v>
      </c>
      <c r="S23" s="11">
        <f t="shared" si="2"/>
        <v>0</v>
      </c>
      <c r="Z23" s="11">
        <f t="shared" si="3"/>
        <v>0</v>
      </c>
      <c r="AD23" s="3">
        <v>20</v>
      </c>
      <c r="AE23" s="14">
        <v>42.6</v>
      </c>
      <c r="AF23" s="11">
        <v>109</v>
      </c>
      <c r="AG23" s="11">
        <f t="shared" si="4"/>
        <v>4643.4000000000005</v>
      </c>
      <c r="AN23" s="11">
        <f t="shared" si="5"/>
        <v>0</v>
      </c>
      <c r="AR23" s="3">
        <v>30</v>
      </c>
      <c r="AS23" s="14">
        <v>66.5</v>
      </c>
      <c r="AT23" s="11">
        <v>109</v>
      </c>
      <c r="AU23" s="11">
        <f t="shared" si="6"/>
        <v>7248.5</v>
      </c>
      <c r="AY23" s="3">
        <v>20</v>
      </c>
      <c r="AZ23" s="14">
        <v>44.5</v>
      </c>
      <c r="BA23" s="11">
        <v>109</v>
      </c>
      <c r="BB23" s="11">
        <f t="shared" si="7"/>
        <v>4850.5</v>
      </c>
      <c r="BF23" s="3">
        <v>5</v>
      </c>
      <c r="BG23" s="14">
        <v>10.1</v>
      </c>
      <c r="BH23" s="11">
        <v>109</v>
      </c>
      <c r="BI23" s="11">
        <f t="shared" si="8"/>
        <v>1100.8999999999999</v>
      </c>
      <c r="BP23" s="11">
        <f t="shared" si="11"/>
        <v>0</v>
      </c>
      <c r="BW23" s="11">
        <f t="shared" si="12"/>
        <v>0</v>
      </c>
      <c r="CD23" s="11">
        <f t="shared" si="9"/>
        <v>0</v>
      </c>
      <c r="CK23" s="11">
        <f t="shared" si="10"/>
        <v>0</v>
      </c>
      <c r="CO23" s="3">
        <v>5</v>
      </c>
      <c r="CP23" s="14">
        <v>11.7</v>
      </c>
      <c r="CQ23" s="11">
        <v>111</v>
      </c>
      <c r="CR23" s="11">
        <f t="shared" si="13"/>
        <v>1298.6999999999998</v>
      </c>
      <c r="CY23" s="11">
        <f t="shared" si="14"/>
        <v>0</v>
      </c>
      <c r="DC23" s="3">
        <v>10</v>
      </c>
      <c r="DD23" s="14">
        <v>21.2</v>
      </c>
      <c r="DE23" s="11">
        <v>112</v>
      </c>
      <c r="DF23" s="11">
        <f t="shared" si="18"/>
        <v>2374.4</v>
      </c>
      <c r="DM23" s="11">
        <f t="shared" si="19"/>
        <v>0</v>
      </c>
      <c r="DO23" s="11">
        <v>7300</v>
      </c>
      <c r="DQ23" s="3">
        <v>15</v>
      </c>
      <c r="DR23" s="14">
        <v>34</v>
      </c>
      <c r="DS23" s="11">
        <v>109</v>
      </c>
      <c r="DT23" s="11">
        <f t="shared" si="15"/>
        <v>3706</v>
      </c>
      <c r="EA23" s="11">
        <f t="shared" si="16"/>
        <v>0</v>
      </c>
      <c r="EH23" s="11">
        <f t="shared" si="17"/>
        <v>0</v>
      </c>
      <c r="EL23" s="3">
        <v>10</v>
      </c>
      <c r="EM23" s="14">
        <v>21.5</v>
      </c>
      <c r="EN23" s="11">
        <v>109</v>
      </c>
      <c r="EO23" s="11">
        <f>EM23*EN23</f>
        <v>2343.5</v>
      </c>
      <c r="ES23" s="3">
        <v>20</v>
      </c>
      <c r="ET23" s="14">
        <v>41</v>
      </c>
      <c r="EU23" s="11">
        <v>107</v>
      </c>
      <c r="EV23" s="11">
        <f t="shared" si="20"/>
        <v>4387</v>
      </c>
      <c r="FC23" s="11">
        <f t="shared" si="21"/>
        <v>0</v>
      </c>
      <c r="FJ23" s="11">
        <f t="shared" si="22"/>
        <v>0</v>
      </c>
      <c r="FQ23" s="11">
        <f t="shared" si="23"/>
        <v>0</v>
      </c>
      <c r="FU23" s="3">
        <v>30</v>
      </c>
      <c r="FV23" s="14">
        <v>63.1</v>
      </c>
      <c r="FW23" s="11">
        <v>106</v>
      </c>
      <c r="FX23" s="11">
        <f t="shared" si="24"/>
        <v>6688.6</v>
      </c>
      <c r="GE23" s="11">
        <f t="shared" si="25"/>
        <v>0</v>
      </c>
      <c r="GL23" s="11">
        <f t="shared" si="26"/>
        <v>0</v>
      </c>
      <c r="GS23" s="11">
        <f t="shared" ref="GS23:GS86" si="27">GQ23*GR23</f>
        <v>0</v>
      </c>
      <c r="GZ23" s="11">
        <f t="shared" ref="GZ23:GZ86" si="28">GX23*GY23</f>
        <v>0</v>
      </c>
      <c r="HG23" s="11">
        <f t="shared" ref="HG23:HG86" si="29">HE23*HF23</f>
        <v>0</v>
      </c>
      <c r="HN23" s="11">
        <f t="shared" ref="HN23:HN86" si="30">HL23*HM23</f>
        <v>0</v>
      </c>
      <c r="HR23" s="3">
        <v>110</v>
      </c>
      <c r="HS23" s="14">
        <v>208.3</v>
      </c>
      <c r="HT23" s="11">
        <v>107</v>
      </c>
      <c r="HU23" s="11">
        <f>HS23*HT23</f>
        <v>22288.100000000002</v>
      </c>
    </row>
    <row r="24" spans="1:565" x14ac:dyDescent="0.2">
      <c r="A24" s="52">
        <v>44607</v>
      </c>
      <c r="B24" s="3">
        <v>40</v>
      </c>
      <c r="C24" s="14">
        <v>82</v>
      </c>
      <c r="D24" s="11">
        <v>106</v>
      </c>
      <c r="E24" s="11">
        <f t="shared" si="0"/>
        <v>8692</v>
      </c>
      <c r="I24" s="3">
        <v>24</v>
      </c>
      <c r="J24" s="14">
        <v>42.5</v>
      </c>
      <c r="K24" s="11">
        <v>107</v>
      </c>
      <c r="L24" s="11">
        <f t="shared" si="1"/>
        <v>4547.5</v>
      </c>
      <c r="S24" s="11">
        <f t="shared" si="2"/>
        <v>0</v>
      </c>
      <c r="Z24" s="11">
        <f t="shared" si="3"/>
        <v>0</v>
      </c>
      <c r="AD24" s="3">
        <v>20</v>
      </c>
      <c r="AE24" s="14">
        <v>47.3</v>
      </c>
      <c r="AF24" s="11">
        <v>107</v>
      </c>
      <c r="AG24" s="11">
        <f t="shared" si="4"/>
        <v>5061.0999999999995</v>
      </c>
      <c r="AK24" s="3">
        <v>10</v>
      </c>
      <c r="AL24" s="14">
        <v>22.2</v>
      </c>
      <c r="AM24" s="11">
        <v>109</v>
      </c>
      <c r="AN24" s="11">
        <f t="shared" si="5"/>
        <v>2419.7999999999997</v>
      </c>
      <c r="AR24" s="3">
        <v>25</v>
      </c>
      <c r="AS24" s="14">
        <v>53.8</v>
      </c>
      <c r="AT24" s="11">
        <v>107</v>
      </c>
      <c r="AU24" s="11">
        <f t="shared" si="6"/>
        <v>5756.5999999999995</v>
      </c>
      <c r="AY24" s="3">
        <v>25</v>
      </c>
      <c r="AZ24" s="14">
        <v>56.3</v>
      </c>
      <c r="BA24" s="11">
        <v>107</v>
      </c>
      <c r="BB24" s="11">
        <f t="shared" si="7"/>
        <v>6024.0999999999995</v>
      </c>
      <c r="BF24" s="3">
        <v>10</v>
      </c>
      <c r="BG24" s="14">
        <v>21.2</v>
      </c>
      <c r="BH24" s="11">
        <v>107</v>
      </c>
      <c r="BI24" s="11">
        <f t="shared" si="8"/>
        <v>2268.4</v>
      </c>
      <c r="BM24" s="3">
        <v>10</v>
      </c>
      <c r="BN24" s="14">
        <v>19.399999999999999</v>
      </c>
      <c r="BO24" s="11">
        <v>111</v>
      </c>
      <c r="BP24" s="11">
        <f t="shared" si="11"/>
        <v>2153.3999999999996</v>
      </c>
      <c r="BR24" s="11">
        <f>SUM(BP19:BP24)</f>
        <v>4156.7999999999993</v>
      </c>
      <c r="BW24" s="11">
        <f t="shared" si="12"/>
        <v>0</v>
      </c>
      <c r="CD24" s="11">
        <f t="shared" si="9"/>
        <v>0</v>
      </c>
      <c r="CK24" s="11">
        <f t="shared" si="10"/>
        <v>0</v>
      </c>
      <c r="CO24" s="3">
        <v>10</v>
      </c>
      <c r="CP24" s="14">
        <v>22</v>
      </c>
      <c r="CQ24" s="11">
        <v>109</v>
      </c>
      <c r="CR24" s="11">
        <f t="shared" si="13"/>
        <v>2398</v>
      </c>
      <c r="CV24" s="3">
        <v>15</v>
      </c>
      <c r="CW24" s="14">
        <v>30.4</v>
      </c>
      <c r="CX24" s="11">
        <v>109</v>
      </c>
      <c r="CY24" s="11">
        <f t="shared" si="14"/>
        <v>3313.6</v>
      </c>
      <c r="DF24" s="11">
        <f t="shared" si="18"/>
        <v>0</v>
      </c>
      <c r="DG24" s="11">
        <v>5000</v>
      </c>
      <c r="DM24" s="11">
        <f t="shared" si="19"/>
        <v>0</v>
      </c>
      <c r="DQ24" s="3">
        <v>15</v>
      </c>
      <c r="DR24" s="14">
        <v>34</v>
      </c>
      <c r="DS24" s="11">
        <v>107</v>
      </c>
      <c r="DT24" s="11">
        <f t="shared" si="15"/>
        <v>3638</v>
      </c>
      <c r="DX24" s="3">
        <v>7</v>
      </c>
      <c r="DY24" s="14">
        <v>16.7</v>
      </c>
      <c r="DZ24" s="11">
        <v>107</v>
      </c>
      <c r="EA24" s="11">
        <f t="shared" si="16"/>
        <v>1786.8999999999999</v>
      </c>
      <c r="EE24" s="3">
        <v>10</v>
      </c>
      <c r="EF24" s="14">
        <v>22.7</v>
      </c>
      <c r="EG24" s="11">
        <v>107</v>
      </c>
      <c r="EH24" s="11">
        <f t="shared" si="17"/>
        <v>2428.9</v>
      </c>
      <c r="EL24" s="3">
        <v>10</v>
      </c>
      <c r="EM24" s="14">
        <v>22.1</v>
      </c>
      <c r="EN24" s="11">
        <v>107</v>
      </c>
      <c r="EO24" s="11">
        <f t="shared" ref="EO24:EO87" si="31">EM24*EN24</f>
        <v>2364.7000000000003</v>
      </c>
      <c r="EV24" s="11">
        <f t="shared" si="20"/>
        <v>0</v>
      </c>
      <c r="FC24" s="11">
        <f t="shared" si="21"/>
        <v>0</v>
      </c>
      <c r="FJ24" s="11">
        <f t="shared" si="22"/>
        <v>0</v>
      </c>
      <c r="FQ24" s="11">
        <f t="shared" si="23"/>
        <v>0</v>
      </c>
      <c r="FU24" s="3">
        <v>34</v>
      </c>
      <c r="FV24" s="14">
        <v>76.599999999999994</v>
      </c>
      <c r="FW24" s="11">
        <v>105</v>
      </c>
      <c r="FX24" s="11">
        <f t="shared" si="24"/>
        <v>8042.9999999999991</v>
      </c>
      <c r="FY24" s="11">
        <v>10000</v>
      </c>
      <c r="GB24" s="3">
        <v>15</v>
      </c>
      <c r="GC24" s="14">
        <v>32.4</v>
      </c>
      <c r="GD24" s="11">
        <v>107</v>
      </c>
      <c r="GE24" s="11">
        <f t="shared" si="25"/>
        <v>3466.7999999999997</v>
      </c>
      <c r="GI24" s="3">
        <v>15</v>
      </c>
      <c r="GJ24" s="14">
        <v>34.200000000000003</v>
      </c>
      <c r="GK24" s="11">
        <v>107</v>
      </c>
      <c r="GL24" s="11">
        <f t="shared" si="26"/>
        <v>3659.4</v>
      </c>
      <c r="GS24" s="11">
        <f t="shared" si="27"/>
        <v>0</v>
      </c>
      <c r="GW24" s="3">
        <v>10</v>
      </c>
      <c r="GX24" s="14">
        <v>20.6</v>
      </c>
      <c r="GY24" s="11">
        <v>107</v>
      </c>
      <c r="GZ24" s="11">
        <f t="shared" si="28"/>
        <v>2204.2000000000003</v>
      </c>
      <c r="HD24" s="3">
        <v>15</v>
      </c>
      <c r="HE24" s="14">
        <v>31.3</v>
      </c>
      <c r="HF24" s="11">
        <v>107</v>
      </c>
      <c r="HG24" s="11">
        <f t="shared" si="29"/>
        <v>3349.1</v>
      </c>
      <c r="HN24" s="11">
        <f t="shared" si="30"/>
        <v>0</v>
      </c>
      <c r="HU24" s="11">
        <f t="shared" ref="HU24:HU87" si="32">HS24*HT24</f>
        <v>0</v>
      </c>
      <c r="HY24" s="3">
        <v>15</v>
      </c>
      <c r="HZ24" s="14">
        <v>31.5</v>
      </c>
      <c r="IA24" s="11">
        <v>107</v>
      </c>
      <c r="IB24" s="11">
        <f>HZ24*IA24</f>
        <v>3370.5</v>
      </c>
      <c r="IF24" s="3">
        <v>20</v>
      </c>
      <c r="IG24" s="14">
        <v>44.6</v>
      </c>
      <c r="IH24" s="11">
        <v>107</v>
      </c>
      <c r="II24" s="11">
        <f>IG24*IH24</f>
        <v>4772.2</v>
      </c>
      <c r="IM24" s="3">
        <v>10</v>
      </c>
      <c r="IN24" s="14">
        <v>22.7</v>
      </c>
      <c r="IO24" s="11">
        <v>110</v>
      </c>
      <c r="IP24" s="11">
        <f>IN24*IO24</f>
        <v>2497</v>
      </c>
    </row>
    <row r="25" spans="1:565" x14ac:dyDescent="0.2">
      <c r="A25" s="52">
        <v>44608</v>
      </c>
      <c r="B25" s="3">
        <v>55</v>
      </c>
      <c r="C25" s="14">
        <v>124.1</v>
      </c>
      <c r="D25" s="11">
        <v>102</v>
      </c>
      <c r="E25" s="11">
        <f t="shared" si="0"/>
        <v>12658.199999999999</v>
      </c>
      <c r="G25" s="11">
        <f>SUM(E15:E25)</f>
        <v>90052.7</v>
      </c>
      <c r="L25" s="11">
        <f t="shared" si="1"/>
        <v>0</v>
      </c>
      <c r="S25" s="11">
        <f t="shared" si="2"/>
        <v>0</v>
      </c>
      <c r="Z25" s="11">
        <f t="shared" si="3"/>
        <v>0</v>
      </c>
      <c r="AD25" s="3">
        <v>20</v>
      </c>
      <c r="AE25" s="14">
        <v>45.1</v>
      </c>
      <c r="AF25" s="11">
        <v>103</v>
      </c>
      <c r="AG25" s="11">
        <f t="shared" si="4"/>
        <v>4645.3</v>
      </c>
      <c r="AK25" s="3">
        <v>10</v>
      </c>
      <c r="AL25" s="14">
        <v>23.6</v>
      </c>
      <c r="AM25" s="11">
        <v>105</v>
      </c>
      <c r="AN25" s="11">
        <f t="shared" si="5"/>
        <v>2478</v>
      </c>
      <c r="AR25" s="3">
        <v>40</v>
      </c>
      <c r="AS25" s="14">
        <v>91.7</v>
      </c>
      <c r="AT25" s="11">
        <v>103</v>
      </c>
      <c r="AU25" s="11">
        <f t="shared" si="6"/>
        <v>9445.1</v>
      </c>
      <c r="AY25" s="3">
        <v>30</v>
      </c>
      <c r="AZ25" s="14">
        <v>68.400000000000006</v>
      </c>
      <c r="BA25" s="11">
        <v>103</v>
      </c>
      <c r="BB25" s="11">
        <f t="shared" si="7"/>
        <v>7045.2000000000007</v>
      </c>
      <c r="BF25" s="3">
        <v>15</v>
      </c>
      <c r="BG25" s="14">
        <v>33.799999999999997</v>
      </c>
      <c r="BH25" s="11">
        <v>103</v>
      </c>
      <c r="BI25" s="11">
        <f t="shared" si="8"/>
        <v>3481.3999999999996</v>
      </c>
      <c r="BP25" s="11">
        <f t="shared" si="11"/>
        <v>0</v>
      </c>
      <c r="BT25" s="3">
        <v>15</v>
      </c>
      <c r="BU25" s="14">
        <v>33.799999999999997</v>
      </c>
      <c r="BV25" s="11">
        <v>103</v>
      </c>
      <c r="BW25" s="11">
        <f t="shared" si="12"/>
        <v>3481.3999999999996</v>
      </c>
      <c r="CD25" s="11">
        <f t="shared" si="9"/>
        <v>0</v>
      </c>
      <c r="CH25" s="3">
        <v>10</v>
      </c>
      <c r="CI25" s="14">
        <v>21.9</v>
      </c>
      <c r="CJ25" s="11">
        <v>104</v>
      </c>
      <c r="CK25" s="11">
        <f t="shared" si="10"/>
        <v>2277.6</v>
      </c>
      <c r="CR25" s="11">
        <f t="shared" si="13"/>
        <v>0</v>
      </c>
      <c r="CV25" s="3">
        <v>10</v>
      </c>
      <c r="CW25" s="14">
        <v>21.2</v>
      </c>
      <c r="CX25" s="11">
        <v>105</v>
      </c>
      <c r="CY25" s="11">
        <f t="shared" si="14"/>
        <v>2226</v>
      </c>
      <c r="DF25" s="11">
        <f t="shared" si="18"/>
        <v>0</v>
      </c>
      <c r="DM25" s="11">
        <f t="shared" si="19"/>
        <v>0</v>
      </c>
      <c r="DQ25" s="3">
        <v>15</v>
      </c>
      <c r="DR25" s="14">
        <v>32.700000000000003</v>
      </c>
      <c r="DS25" s="11">
        <v>103</v>
      </c>
      <c r="DT25" s="11">
        <f t="shared" si="15"/>
        <v>3368.1000000000004</v>
      </c>
      <c r="DX25" s="3">
        <v>15</v>
      </c>
      <c r="DY25" s="14">
        <v>35.5</v>
      </c>
      <c r="DZ25" s="11">
        <v>103</v>
      </c>
      <c r="EA25" s="11">
        <f t="shared" si="16"/>
        <v>3656.5</v>
      </c>
      <c r="EE25" s="3">
        <v>15</v>
      </c>
      <c r="EF25" s="14">
        <v>32.9</v>
      </c>
      <c r="EG25" s="11">
        <v>103</v>
      </c>
      <c r="EH25" s="11">
        <f t="shared" si="17"/>
        <v>3388.7</v>
      </c>
      <c r="EL25" s="3">
        <v>15</v>
      </c>
      <c r="EM25" s="14">
        <v>32.5</v>
      </c>
      <c r="EN25" s="11">
        <v>103</v>
      </c>
      <c r="EO25" s="11">
        <f t="shared" si="31"/>
        <v>3347.5</v>
      </c>
      <c r="EV25" s="11">
        <f t="shared" si="20"/>
        <v>0</v>
      </c>
      <c r="EW25" s="11">
        <v>20000</v>
      </c>
      <c r="EZ25" s="3">
        <v>10</v>
      </c>
      <c r="FA25" s="14">
        <v>24.3</v>
      </c>
      <c r="FB25" s="11">
        <v>105</v>
      </c>
      <c r="FC25" s="11">
        <f t="shared" si="21"/>
        <v>2551.5</v>
      </c>
      <c r="FJ25" s="11">
        <f t="shared" si="22"/>
        <v>0</v>
      </c>
      <c r="FQ25" s="11">
        <f t="shared" si="23"/>
        <v>0</v>
      </c>
      <c r="FU25" s="3">
        <v>123</v>
      </c>
      <c r="FV25" s="14">
        <v>265.7</v>
      </c>
      <c r="FW25" s="11">
        <v>101</v>
      </c>
      <c r="FX25" s="11">
        <f t="shared" si="24"/>
        <v>26835.699999999997</v>
      </c>
      <c r="FY25" s="11">
        <v>35000</v>
      </c>
      <c r="GE25" s="11">
        <f t="shared" si="25"/>
        <v>0</v>
      </c>
      <c r="GI25" s="3">
        <v>20</v>
      </c>
      <c r="GJ25" s="14">
        <v>42.8</v>
      </c>
      <c r="GK25" s="11">
        <v>103</v>
      </c>
      <c r="GL25" s="11">
        <f t="shared" si="26"/>
        <v>4408.3999999999996</v>
      </c>
      <c r="GS25" s="11">
        <f>GQ25*GR25</f>
        <v>0</v>
      </c>
      <c r="GW25" s="3">
        <v>10</v>
      </c>
      <c r="GX25" s="14">
        <v>21.5</v>
      </c>
      <c r="GY25" s="11">
        <v>103</v>
      </c>
      <c r="GZ25" s="11">
        <f t="shared" si="28"/>
        <v>2214.5</v>
      </c>
      <c r="HD25" s="3">
        <v>10</v>
      </c>
      <c r="HE25" s="14">
        <v>20.6</v>
      </c>
      <c r="HF25" s="11">
        <v>103</v>
      </c>
      <c r="HG25" s="11">
        <f t="shared" si="29"/>
        <v>2121.8000000000002</v>
      </c>
      <c r="HN25" s="11">
        <f t="shared" si="30"/>
        <v>0</v>
      </c>
      <c r="HU25" s="11">
        <f t="shared" si="32"/>
        <v>0</v>
      </c>
      <c r="HY25" s="3">
        <v>15</v>
      </c>
      <c r="HZ25" s="14">
        <v>29.7</v>
      </c>
      <c r="IA25" s="11">
        <v>103</v>
      </c>
      <c r="IB25" s="11">
        <f t="shared" ref="IB25:IB88" si="33">HZ25*IA25</f>
        <v>3059.1</v>
      </c>
      <c r="IF25" s="3">
        <v>20</v>
      </c>
      <c r="IG25" s="14">
        <v>44.9</v>
      </c>
      <c r="IH25" s="11">
        <v>103</v>
      </c>
      <c r="II25" s="11">
        <f t="shared" ref="II25:II88" si="34">IG25*IH25</f>
        <v>4624.7</v>
      </c>
      <c r="IP25" s="11">
        <f t="shared" ref="IP25:IP88" si="35">IN25*IO25</f>
        <v>0</v>
      </c>
      <c r="IT25" s="3">
        <v>10</v>
      </c>
      <c r="IU25" s="14">
        <v>21.5</v>
      </c>
      <c r="IV25" s="11">
        <v>103</v>
      </c>
      <c r="IW25" s="11">
        <f t="shared" ref="IW25:IW88" si="36">IU25*IV25</f>
        <v>2214.5</v>
      </c>
    </row>
    <row r="26" spans="1:565" x14ac:dyDescent="0.2">
      <c r="A26" s="52">
        <v>44609</v>
      </c>
      <c r="E26" s="11">
        <f t="shared" si="0"/>
        <v>0</v>
      </c>
      <c r="I26" s="3">
        <v>5</v>
      </c>
      <c r="J26" s="14">
        <v>11</v>
      </c>
      <c r="K26" s="11">
        <v>103</v>
      </c>
      <c r="L26" s="11">
        <f t="shared" si="1"/>
        <v>1133</v>
      </c>
      <c r="S26" s="11">
        <f t="shared" si="2"/>
        <v>0</v>
      </c>
      <c r="Z26" s="11">
        <f t="shared" si="3"/>
        <v>0</v>
      </c>
      <c r="AD26" s="3">
        <v>25</v>
      </c>
      <c r="AE26" s="14">
        <v>50.4</v>
      </c>
      <c r="AF26" s="11">
        <v>103</v>
      </c>
      <c r="AG26" s="11">
        <f t="shared" si="4"/>
        <v>5191.2</v>
      </c>
      <c r="AK26" s="3">
        <v>10</v>
      </c>
      <c r="AL26" s="14">
        <v>19.3</v>
      </c>
      <c r="AM26" s="11">
        <v>105</v>
      </c>
      <c r="AN26" s="11">
        <f t="shared" si="5"/>
        <v>2026.5</v>
      </c>
      <c r="AR26" s="3">
        <v>20</v>
      </c>
      <c r="AS26" s="14">
        <v>40.700000000000003</v>
      </c>
      <c r="AT26" s="11">
        <v>103</v>
      </c>
      <c r="AU26" s="11">
        <f t="shared" si="6"/>
        <v>4192.1000000000004</v>
      </c>
      <c r="AY26" s="3">
        <v>20</v>
      </c>
      <c r="AZ26" s="14">
        <v>39.4</v>
      </c>
      <c r="BA26" s="11">
        <v>103</v>
      </c>
      <c r="BB26" s="11">
        <f t="shared" si="7"/>
        <v>4058.2</v>
      </c>
      <c r="BI26" s="11">
        <f t="shared" si="8"/>
        <v>0</v>
      </c>
      <c r="BP26" s="11">
        <f t="shared" si="11"/>
        <v>0</v>
      </c>
      <c r="BW26" s="11">
        <f t="shared" si="12"/>
        <v>0</v>
      </c>
      <c r="CD26" s="11">
        <f t="shared" si="9"/>
        <v>0</v>
      </c>
      <c r="CK26" s="11">
        <f t="shared" si="10"/>
        <v>0</v>
      </c>
      <c r="CM26" s="11">
        <f>SUM(CK16:CK25)+CM15</f>
        <v>46325.5</v>
      </c>
      <c r="CR26" s="11">
        <f t="shared" si="13"/>
        <v>0</v>
      </c>
      <c r="CY26" s="11">
        <f t="shared" si="14"/>
        <v>0</v>
      </c>
      <c r="DF26" s="11">
        <f t="shared" si="18"/>
        <v>0</v>
      </c>
      <c r="DH26" s="11">
        <f>SUM(DF12:DF23)-DG24</f>
        <v>11880.400000000001</v>
      </c>
      <c r="DM26" s="11">
        <f t="shared" si="19"/>
        <v>0</v>
      </c>
      <c r="DQ26" s="3">
        <v>15</v>
      </c>
      <c r="DR26" s="14">
        <v>31</v>
      </c>
      <c r="DS26" s="11">
        <v>103</v>
      </c>
      <c r="DT26" s="11">
        <f t="shared" si="15"/>
        <v>3193</v>
      </c>
      <c r="EA26" s="11">
        <f t="shared" si="16"/>
        <v>0</v>
      </c>
      <c r="EE26" s="3">
        <v>20</v>
      </c>
      <c r="EF26" s="14">
        <v>35.700000000000003</v>
      </c>
      <c r="EG26" s="11">
        <v>103</v>
      </c>
      <c r="EH26" s="11">
        <f t="shared" si="17"/>
        <v>3677.1000000000004</v>
      </c>
      <c r="EL26" s="3">
        <v>15</v>
      </c>
      <c r="EM26" s="14">
        <v>29.5</v>
      </c>
      <c r="EN26" s="11">
        <v>103</v>
      </c>
      <c r="EO26" s="11">
        <f t="shared" si="31"/>
        <v>3038.5</v>
      </c>
      <c r="EV26" s="11">
        <f t="shared" si="20"/>
        <v>0</v>
      </c>
      <c r="EX26" s="11">
        <f>SUM(EV15:EV23)-SUM(EW16:EW26)</f>
        <v>13283.399999999994</v>
      </c>
      <c r="FC26" s="11">
        <f t="shared" si="21"/>
        <v>0</v>
      </c>
      <c r="FE26" s="11">
        <v>12258</v>
      </c>
      <c r="FJ26" s="11">
        <f t="shared" si="22"/>
        <v>0</v>
      </c>
      <c r="FQ26" s="11">
        <f t="shared" si="23"/>
        <v>0</v>
      </c>
      <c r="FU26" s="3">
        <v>85</v>
      </c>
      <c r="FV26" s="14">
        <v>164.9</v>
      </c>
      <c r="FW26" s="11">
        <v>102</v>
      </c>
      <c r="FX26" s="11">
        <f t="shared" si="24"/>
        <v>16819.8</v>
      </c>
      <c r="FZ26" s="11">
        <f>SUM(FX18:FX26)-SUM(FY24:FY26)</f>
        <v>40869.5</v>
      </c>
      <c r="GB26" s="3">
        <v>25</v>
      </c>
      <c r="GC26" s="14">
        <v>42.9</v>
      </c>
      <c r="GD26" s="11">
        <v>103</v>
      </c>
      <c r="GE26" s="11">
        <f t="shared" si="25"/>
        <v>4418.7</v>
      </c>
      <c r="GI26" s="3">
        <v>5</v>
      </c>
      <c r="GJ26" s="14">
        <v>11</v>
      </c>
      <c r="GK26" s="11">
        <v>103</v>
      </c>
      <c r="GL26" s="11">
        <f t="shared" si="26"/>
        <v>1133</v>
      </c>
      <c r="GS26" s="11">
        <f t="shared" si="27"/>
        <v>0</v>
      </c>
      <c r="GZ26" s="11">
        <f t="shared" si="28"/>
        <v>0</v>
      </c>
      <c r="HG26" s="11">
        <f t="shared" si="29"/>
        <v>0</v>
      </c>
      <c r="HN26" s="11">
        <f t="shared" si="30"/>
        <v>0</v>
      </c>
      <c r="HU26" s="11">
        <f t="shared" si="32"/>
        <v>0</v>
      </c>
      <c r="HY26" s="3">
        <v>5</v>
      </c>
      <c r="HZ26" s="14">
        <v>11.2</v>
      </c>
      <c r="IA26" s="11">
        <v>103</v>
      </c>
      <c r="IB26" s="11">
        <f t="shared" si="33"/>
        <v>1153.5999999999999</v>
      </c>
      <c r="II26" s="11">
        <f t="shared" si="34"/>
        <v>0</v>
      </c>
      <c r="IP26" s="11">
        <f t="shared" si="35"/>
        <v>0</v>
      </c>
      <c r="IT26" s="3">
        <v>10</v>
      </c>
      <c r="IU26" s="14">
        <v>20.8</v>
      </c>
      <c r="IV26" s="11">
        <v>103</v>
      </c>
      <c r="IW26" s="11">
        <f t="shared" si="36"/>
        <v>2142.4</v>
      </c>
      <c r="JA26" s="3">
        <v>15</v>
      </c>
      <c r="JB26" s="14">
        <v>29.6</v>
      </c>
      <c r="JC26" s="11">
        <v>103</v>
      </c>
      <c r="JD26" s="11">
        <f t="shared" ref="JD26:JD89" si="37">JB26*JC26</f>
        <v>3048.8</v>
      </c>
      <c r="JH26" s="3">
        <v>15</v>
      </c>
      <c r="JI26" s="14">
        <v>28.7</v>
      </c>
      <c r="JJ26" s="11">
        <v>103</v>
      </c>
      <c r="JK26" s="11">
        <f t="shared" ref="JK26:JK89" si="38">JI26*JJ26</f>
        <v>2956.1</v>
      </c>
      <c r="JO26" s="3">
        <v>20</v>
      </c>
      <c r="JP26" s="14">
        <v>37</v>
      </c>
      <c r="JQ26" s="11">
        <v>103</v>
      </c>
      <c r="JR26" s="11">
        <f t="shared" ref="JR26:JR89" si="39">JP26*JQ26</f>
        <v>3811</v>
      </c>
      <c r="JV26" s="3">
        <v>5</v>
      </c>
      <c r="JW26" s="14">
        <v>9.6999999999999993</v>
      </c>
      <c r="JX26" s="11">
        <v>106</v>
      </c>
      <c r="JY26" s="11">
        <f t="shared" ref="JY26:JY89" si="40">JW26*JX26</f>
        <v>1028.1999999999998</v>
      </c>
      <c r="KF26" s="11">
        <f t="shared" ref="KF26:KF89" si="41">KD26*KE26</f>
        <v>0</v>
      </c>
      <c r="KM26" s="11">
        <f t="shared" ref="KM26:KM89" si="42">KK26*KL26</f>
        <v>0</v>
      </c>
      <c r="KT26" s="11">
        <f t="shared" ref="KT26:KT89" si="43">KR26*KS26</f>
        <v>0</v>
      </c>
      <c r="LA26" s="11">
        <f t="shared" ref="LA26:LA89" si="44">KY26*KZ26</f>
        <v>0</v>
      </c>
      <c r="LH26" s="11">
        <f t="shared" ref="LH26:LH89" si="45">LF26*LG26</f>
        <v>0</v>
      </c>
      <c r="LO26" s="11">
        <f t="shared" ref="LO26:LO89" si="46">LM26*LN26</f>
        <v>0</v>
      </c>
      <c r="LV26" s="11">
        <f t="shared" ref="LV26:LV89" si="47">LT26*LU26</f>
        <v>0</v>
      </c>
      <c r="MC26" s="11">
        <f t="shared" ref="MC26:MC89" si="48">MA26*MB26</f>
        <v>0</v>
      </c>
      <c r="MJ26" s="11">
        <f t="shared" ref="MJ26:MJ89" si="49">MH26*MI26</f>
        <v>0</v>
      </c>
      <c r="MQ26" s="11">
        <f t="shared" ref="MQ26:MQ89" si="50">MO26*MP26</f>
        <v>0</v>
      </c>
      <c r="MX26" s="11">
        <f t="shared" ref="MX26:MX89" si="51">MV26*MW26</f>
        <v>0</v>
      </c>
      <c r="NE26" s="11">
        <f t="shared" ref="NE26:NE89" si="52">NC26*ND26</f>
        <v>0</v>
      </c>
      <c r="NL26" s="11">
        <f t="shared" ref="NL26:NL89" si="53">NJ26*NK26</f>
        <v>0</v>
      </c>
      <c r="NS26" s="11">
        <f t="shared" ref="NS26:NS90" si="54">NQ26*NR26</f>
        <v>0</v>
      </c>
      <c r="NZ26" s="11">
        <f t="shared" ref="NZ26:NZ89" si="55">NX26*NY26</f>
        <v>0</v>
      </c>
      <c r="OG26" s="11">
        <f t="shared" ref="OG26:OG89" si="56">OE26*OF26</f>
        <v>0</v>
      </c>
      <c r="ON26" s="11">
        <f t="shared" ref="ON26:ON89" si="57">OL26*OM26</f>
        <v>0</v>
      </c>
      <c r="OU26" s="11">
        <f t="shared" ref="OU26:OU89" si="58">OS26*OT26</f>
        <v>0</v>
      </c>
      <c r="PB26" s="11">
        <f t="shared" ref="PB26:PB89" si="59">OZ26*PA26</f>
        <v>0</v>
      </c>
      <c r="PI26" s="11">
        <f t="shared" ref="PI26:PI89" si="60">PG26*PH26</f>
        <v>0</v>
      </c>
      <c r="PP26" s="11">
        <f t="shared" ref="PP26:PP89" si="61">PN26*PO26</f>
        <v>0</v>
      </c>
      <c r="PW26" s="11">
        <f t="shared" ref="PW26:PW89" si="62">PU26*PV26</f>
        <v>0</v>
      </c>
      <c r="QD26" s="11">
        <f t="shared" ref="QD26:QD89" si="63">QB26*QC26</f>
        <v>0</v>
      </c>
      <c r="QK26" s="11">
        <f t="shared" ref="QK26:QK89" si="64">QI26*QJ26</f>
        <v>0</v>
      </c>
      <c r="QR26" s="11">
        <f t="shared" ref="QR26:QR89" si="65">QP26*QQ26</f>
        <v>0</v>
      </c>
      <c r="QY26" s="11">
        <f t="shared" ref="QY26:QY90" si="66">QW26*QX26</f>
        <v>0</v>
      </c>
      <c r="RF26" s="11">
        <f t="shared" ref="RF26:RF89" si="67">RD26*RE26</f>
        <v>0</v>
      </c>
      <c r="RM26" s="11">
        <f t="shared" ref="RM26:RM89" si="68">RK26*RL26</f>
        <v>0</v>
      </c>
      <c r="RT26" s="11">
        <f t="shared" ref="RT26:RT89" si="69">RR26*RS26</f>
        <v>0</v>
      </c>
      <c r="SA26" s="11">
        <f t="shared" ref="SA26:SA89" si="70">RY26*RZ26</f>
        <v>0</v>
      </c>
      <c r="SH26" s="11">
        <f t="shared" ref="SH26:SH89" si="71">SF26*SG26</f>
        <v>0</v>
      </c>
      <c r="SO26" s="11">
        <f t="shared" ref="SO26:SO89" si="72">SM26*SN26</f>
        <v>0</v>
      </c>
      <c r="SV26" s="11">
        <f t="shared" ref="SV26:SV89" si="73">ST26*SU26</f>
        <v>0</v>
      </c>
      <c r="TC26" s="11">
        <f t="shared" ref="TC26:TC89" si="74">TA26*TB26</f>
        <v>0</v>
      </c>
      <c r="TJ26" s="11">
        <f t="shared" ref="TJ26:TJ89" si="75">TH26*TI26</f>
        <v>0</v>
      </c>
      <c r="TQ26" s="11">
        <f t="shared" ref="TQ26:TQ89" si="76">TO26*TP26</f>
        <v>0</v>
      </c>
      <c r="TX26" s="11">
        <f t="shared" ref="TX26:TX89" si="77">TV26*TW26</f>
        <v>0</v>
      </c>
      <c r="UE26" s="11">
        <f t="shared" ref="UE26:UE89" si="78">UC26*UD26</f>
        <v>0</v>
      </c>
      <c r="UL26" s="11">
        <f t="shared" ref="UL26:UL89" si="79">UJ26*UK26</f>
        <v>0</v>
      </c>
      <c r="US26" s="11">
        <f t="shared" ref="US26:US89" si="80">UQ26*UR26</f>
        <v>0</v>
      </c>
    </row>
    <row r="27" spans="1:565" x14ac:dyDescent="0.2">
      <c r="A27" s="52">
        <v>44610</v>
      </c>
      <c r="B27" s="3">
        <v>60</v>
      </c>
      <c r="C27" s="14">
        <v>108.6</v>
      </c>
      <c r="D27" s="11">
        <v>106</v>
      </c>
      <c r="E27" s="11">
        <f t="shared" si="0"/>
        <v>11511.599999999999</v>
      </c>
      <c r="I27" s="3">
        <v>15</v>
      </c>
      <c r="J27" s="14">
        <v>35.6</v>
      </c>
      <c r="K27" s="11">
        <v>107</v>
      </c>
      <c r="L27" s="11">
        <f t="shared" si="1"/>
        <v>3809.2000000000003</v>
      </c>
      <c r="S27" s="11">
        <f t="shared" si="2"/>
        <v>0</v>
      </c>
      <c r="Z27" s="11">
        <f t="shared" si="3"/>
        <v>0</v>
      </c>
      <c r="AD27" s="3">
        <v>25</v>
      </c>
      <c r="AE27" s="14">
        <v>74.5</v>
      </c>
      <c r="AF27" s="11">
        <v>107</v>
      </c>
      <c r="AG27" s="11">
        <f t="shared" si="4"/>
        <v>7971.5</v>
      </c>
      <c r="AK27" s="3">
        <v>5</v>
      </c>
      <c r="AL27" s="14">
        <v>12.8</v>
      </c>
      <c r="AM27" s="11">
        <v>109</v>
      </c>
      <c r="AN27" s="11">
        <f t="shared" si="5"/>
        <v>1395.2</v>
      </c>
      <c r="AR27" s="3">
        <v>30</v>
      </c>
      <c r="AS27" s="14">
        <v>74.8</v>
      </c>
      <c r="AT27" s="11">
        <v>107</v>
      </c>
      <c r="AU27" s="11">
        <f t="shared" si="6"/>
        <v>8003.5999999999995</v>
      </c>
      <c r="AY27" s="3">
        <v>25</v>
      </c>
      <c r="AZ27" s="14">
        <v>63.7</v>
      </c>
      <c r="BA27" s="11">
        <v>107</v>
      </c>
      <c r="BB27" s="11">
        <f t="shared" si="7"/>
        <v>6815.9000000000005</v>
      </c>
      <c r="BF27" s="3">
        <v>10</v>
      </c>
      <c r="BG27" s="14">
        <v>25.8</v>
      </c>
      <c r="BH27" s="11">
        <v>107</v>
      </c>
      <c r="BI27" s="11">
        <f t="shared" si="8"/>
        <v>2760.6</v>
      </c>
      <c r="BP27" s="11">
        <f t="shared" si="11"/>
        <v>0</v>
      </c>
      <c r="BT27" s="3">
        <v>15</v>
      </c>
      <c r="BU27" s="14">
        <v>39.1</v>
      </c>
      <c r="BV27" s="11">
        <v>107</v>
      </c>
      <c r="BW27" s="11">
        <f t="shared" si="12"/>
        <v>4183.7</v>
      </c>
      <c r="CD27" s="11">
        <f t="shared" si="9"/>
        <v>0</v>
      </c>
      <c r="CH27" s="3">
        <v>10</v>
      </c>
      <c r="CI27" s="14">
        <v>24.8</v>
      </c>
      <c r="CJ27" s="11">
        <v>108</v>
      </c>
      <c r="CK27" s="11">
        <f t="shared" si="10"/>
        <v>2678.4</v>
      </c>
      <c r="CR27" s="11">
        <f t="shared" si="13"/>
        <v>0</v>
      </c>
      <c r="CY27" s="11">
        <f t="shared" si="14"/>
        <v>0</v>
      </c>
      <c r="DF27" s="11">
        <f t="shared" si="18"/>
        <v>0</v>
      </c>
      <c r="DM27" s="11">
        <f t="shared" si="19"/>
        <v>0</v>
      </c>
      <c r="DQ27" s="3">
        <v>15</v>
      </c>
      <c r="DR27" s="14">
        <v>37.200000000000003</v>
      </c>
      <c r="DS27" s="11">
        <v>107</v>
      </c>
      <c r="DT27" s="11">
        <f t="shared" si="15"/>
        <v>3980.4</v>
      </c>
      <c r="DX27" s="3">
        <v>5</v>
      </c>
      <c r="DY27" s="14">
        <v>13.5</v>
      </c>
      <c r="DZ27" s="11">
        <v>107</v>
      </c>
      <c r="EA27" s="11">
        <f t="shared" si="16"/>
        <v>1444.5</v>
      </c>
      <c r="EE27" s="3">
        <v>20</v>
      </c>
      <c r="EF27" s="14">
        <v>50.7</v>
      </c>
      <c r="EG27" s="11">
        <v>107</v>
      </c>
      <c r="EH27" s="11">
        <f t="shared" si="17"/>
        <v>5424.9000000000005</v>
      </c>
      <c r="EL27" s="3">
        <v>10</v>
      </c>
      <c r="EM27" s="14">
        <v>26.8</v>
      </c>
      <c r="EN27" s="11">
        <v>107</v>
      </c>
      <c r="EO27" s="11">
        <f t="shared" si="31"/>
        <v>2867.6</v>
      </c>
      <c r="EV27" s="11">
        <f t="shared" si="20"/>
        <v>0</v>
      </c>
      <c r="EZ27" s="3">
        <v>10</v>
      </c>
      <c r="FA27" s="14">
        <v>26.6</v>
      </c>
      <c r="FB27" s="11">
        <v>109</v>
      </c>
      <c r="FC27" s="11">
        <f t="shared" si="21"/>
        <v>2899.4</v>
      </c>
      <c r="FJ27" s="11">
        <f t="shared" si="22"/>
        <v>0</v>
      </c>
      <c r="FQ27" s="11">
        <f t="shared" si="23"/>
        <v>0</v>
      </c>
      <c r="FU27" s="3">
        <v>130</v>
      </c>
      <c r="FV27" s="14">
        <v>335.1</v>
      </c>
      <c r="FW27" s="11">
        <v>105</v>
      </c>
      <c r="FX27" s="11">
        <f t="shared" si="24"/>
        <v>35185.5</v>
      </c>
      <c r="FZ27" s="11">
        <v>76054</v>
      </c>
      <c r="GE27" s="11">
        <f t="shared" si="25"/>
        <v>0</v>
      </c>
      <c r="GI27" s="3">
        <v>20</v>
      </c>
      <c r="GJ27" s="14">
        <v>50.6</v>
      </c>
      <c r="GK27" s="11">
        <v>107</v>
      </c>
      <c r="GL27" s="11">
        <f t="shared" si="26"/>
        <v>5414.2</v>
      </c>
      <c r="GS27" s="11">
        <f t="shared" si="27"/>
        <v>0</v>
      </c>
      <c r="GW27" s="3">
        <v>15</v>
      </c>
      <c r="GX27" s="14">
        <v>39.799999999999997</v>
      </c>
      <c r="GY27" s="11">
        <v>107</v>
      </c>
      <c r="GZ27" s="11">
        <f t="shared" si="28"/>
        <v>4258.5999999999995</v>
      </c>
      <c r="HG27" s="11">
        <f t="shared" si="29"/>
        <v>0</v>
      </c>
      <c r="HN27" s="11">
        <f t="shared" si="30"/>
        <v>0</v>
      </c>
      <c r="HU27" s="11">
        <f t="shared" si="32"/>
        <v>0</v>
      </c>
      <c r="HY27" s="3">
        <v>20</v>
      </c>
      <c r="HZ27" s="14">
        <v>39.200000000000003</v>
      </c>
      <c r="IA27" s="11">
        <v>107</v>
      </c>
      <c r="IB27" s="11">
        <f t="shared" si="33"/>
        <v>4194.4000000000005</v>
      </c>
      <c r="IF27" s="3">
        <v>20</v>
      </c>
      <c r="IG27" s="14">
        <v>50.6</v>
      </c>
      <c r="IH27" s="11">
        <v>107</v>
      </c>
      <c r="II27" s="11">
        <f t="shared" si="34"/>
        <v>5414.2</v>
      </c>
      <c r="IM27" s="3">
        <v>6</v>
      </c>
      <c r="IN27" s="14">
        <v>12.4</v>
      </c>
      <c r="IO27" s="11">
        <v>110</v>
      </c>
      <c r="IP27" s="11">
        <f t="shared" si="35"/>
        <v>1364</v>
      </c>
      <c r="IT27" s="3">
        <v>5</v>
      </c>
      <c r="IU27" s="14">
        <v>13.6</v>
      </c>
      <c r="IV27" s="11">
        <v>107</v>
      </c>
      <c r="IW27" s="11">
        <f t="shared" si="36"/>
        <v>1455.2</v>
      </c>
      <c r="JD27" s="11">
        <f t="shared" si="37"/>
        <v>0</v>
      </c>
      <c r="JK27" s="11">
        <f t="shared" si="38"/>
        <v>0</v>
      </c>
      <c r="JR27" s="11">
        <f t="shared" si="39"/>
        <v>0</v>
      </c>
      <c r="JY27" s="11">
        <f t="shared" si="40"/>
        <v>0</v>
      </c>
      <c r="KC27" s="3">
        <v>15</v>
      </c>
      <c r="KD27" s="14">
        <v>38.200000000000003</v>
      </c>
      <c r="KE27" s="11">
        <v>107</v>
      </c>
      <c r="KF27" s="11">
        <f t="shared" si="41"/>
        <v>4087.4</v>
      </c>
      <c r="KM27" s="11">
        <f t="shared" si="42"/>
        <v>0</v>
      </c>
      <c r="KT27" s="11">
        <f t="shared" si="43"/>
        <v>0</v>
      </c>
      <c r="LA27" s="11">
        <f t="shared" si="44"/>
        <v>0</v>
      </c>
      <c r="LH27" s="11">
        <f t="shared" si="45"/>
        <v>0</v>
      </c>
      <c r="LO27" s="11">
        <f t="shared" si="46"/>
        <v>0</v>
      </c>
      <c r="LV27" s="11">
        <f t="shared" si="47"/>
        <v>0</v>
      </c>
      <c r="MC27" s="11">
        <f t="shared" si="48"/>
        <v>0</v>
      </c>
      <c r="MJ27" s="11">
        <f t="shared" si="49"/>
        <v>0</v>
      </c>
      <c r="MQ27" s="11">
        <f t="shared" si="50"/>
        <v>0</v>
      </c>
      <c r="MX27" s="11">
        <f t="shared" si="51"/>
        <v>0</v>
      </c>
      <c r="NE27" s="11">
        <f t="shared" si="52"/>
        <v>0</v>
      </c>
      <c r="NL27" s="11">
        <f t="shared" si="53"/>
        <v>0</v>
      </c>
      <c r="NS27" s="11">
        <f t="shared" si="54"/>
        <v>0</v>
      </c>
      <c r="NZ27" s="11">
        <f t="shared" si="55"/>
        <v>0</v>
      </c>
      <c r="OG27" s="11">
        <f t="shared" si="56"/>
        <v>0</v>
      </c>
      <c r="ON27" s="11">
        <f t="shared" si="57"/>
        <v>0</v>
      </c>
      <c r="OU27" s="11">
        <f t="shared" si="58"/>
        <v>0</v>
      </c>
      <c r="PB27" s="11">
        <f t="shared" si="59"/>
        <v>0</v>
      </c>
      <c r="PI27" s="11">
        <f t="shared" si="60"/>
        <v>0</v>
      </c>
      <c r="PP27" s="11">
        <f t="shared" si="61"/>
        <v>0</v>
      </c>
      <c r="PW27" s="11">
        <f t="shared" si="62"/>
        <v>0</v>
      </c>
      <c r="QD27" s="11">
        <f t="shared" si="63"/>
        <v>0</v>
      </c>
      <c r="QK27" s="11">
        <f t="shared" si="64"/>
        <v>0</v>
      </c>
      <c r="QR27" s="11">
        <f t="shared" si="65"/>
        <v>0</v>
      </c>
      <c r="QY27" s="11">
        <f t="shared" si="66"/>
        <v>0</v>
      </c>
      <c r="RF27" s="11">
        <f t="shared" si="67"/>
        <v>0</v>
      </c>
      <c r="RM27" s="11">
        <f t="shared" si="68"/>
        <v>0</v>
      </c>
      <c r="RT27" s="11">
        <f t="shared" si="69"/>
        <v>0</v>
      </c>
      <c r="SA27" s="11">
        <f t="shared" si="70"/>
        <v>0</v>
      </c>
      <c r="SH27" s="11">
        <f t="shared" si="71"/>
        <v>0</v>
      </c>
      <c r="SO27" s="11">
        <f t="shared" si="72"/>
        <v>0</v>
      </c>
      <c r="SV27" s="11">
        <f t="shared" si="73"/>
        <v>0</v>
      </c>
      <c r="TC27" s="11">
        <f t="shared" si="74"/>
        <v>0</v>
      </c>
      <c r="TJ27" s="11">
        <f t="shared" si="75"/>
        <v>0</v>
      </c>
      <c r="TQ27" s="11">
        <f t="shared" si="76"/>
        <v>0</v>
      </c>
      <c r="TX27" s="11">
        <f t="shared" si="77"/>
        <v>0</v>
      </c>
      <c r="UE27" s="11">
        <f t="shared" si="78"/>
        <v>0</v>
      </c>
      <c r="UL27" s="11">
        <f t="shared" si="79"/>
        <v>0</v>
      </c>
      <c r="US27" s="11">
        <f t="shared" si="80"/>
        <v>0</v>
      </c>
    </row>
    <row r="28" spans="1:565" x14ac:dyDescent="0.2">
      <c r="A28" s="52">
        <v>44611</v>
      </c>
      <c r="E28" s="11">
        <f t="shared" si="0"/>
        <v>0</v>
      </c>
      <c r="I28" s="3">
        <v>6</v>
      </c>
      <c r="J28" s="14">
        <v>11.7</v>
      </c>
      <c r="K28" s="11">
        <v>104</v>
      </c>
      <c r="L28" s="11">
        <f t="shared" si="1"/>
        <v>1216.8</v>
      </c>
      <c r="P28" s="3">
        <v>5</v>
      </c>
      <c r="Q28" s="14">
        <v>9.1999999999999993</v>
      </c>
      <c r="R28" s="11">
        <v>108</v>
      </c>
      <c r="S28" s="11">
        <f t="shared" si="2"/>
        <v>993.59999999999991</v>
      </c>
      <c r="Z28" s="11">
        <f t="shared" si="3"/>
        <v>0</v>
      </c>
      <c r="AD28" s="3">
        <v>50</v>
      </c>
      <c r="AE28" s="14">
        <v>117.3</v>
      </c>
      <c r="AF28" s="11">
        <v>104</v>
      </c>
      <c r="AG28" s="11">
        <f t="shared" si="4"/>
        <v>12199.199999999999</v>
      </c>
      <c r="AK28" s="3">
        <v>10</v>
      </c>
      <c r="AL28" s="14">
        <v>23.3</v>
      </c>
      <c r="AM28" s="11">
        <v>104</v>
      </c>
      <c r="AN28" s="11">
        <f t="shared" si="5"/>
        <v>2423.2000000000003</v>
      </c>
      <c r="AR28" s="3">
        <v>25</v>
      </c>
      <c r="AS28" s="14">
        <v>56.6</v>
      </c>
      <c r="AT28" s="11">
        <v>104</v>
      </c>
      <c r="AU28" s="11">
        <f t="shared" si="6"/>
        <v>5886.4000000000005</v>
      </c>
      <c r="AY28" s="3">
        <v>28</v>
      </c>
      <c r="BA28" s="11">
        <v>104</v>
      </c>
      <c r="BB28" s="11">
        <f t="shared" si="7"/>
        <v>0</v>
      </c>
      <c r="BF28" s="3">
        <v>5</v>
      </c>
      <c r="BG28" s="14">
        <v>11.8</v>
      </c>
      <c r="BH28" s="11">
        <v>104</v>
      </c>
      <c r="BI28" s="11">
        <f t="shared" si="8"/>
        <v>1227.2</v>
      </c>
      <c r="BP28" s="11">
        <f t="shared" si="11"/>
        <v>0</v>
      </c>
      <c r="BW28" s="11">
        <f t="shared" si="12"/>
        <v>0</v>
      </c>
      <c r="CD28" s="11">
        <f t="shared" si="9"/>
        <v>0</v>
      </c>
      <c r="CH28" s="3">
        <v>5</v>
      </c>
      <c r="CI28" s="14">
        <v>11.7</v>
      </c>
      <c r="CJ28" s="11">
        <v>107</v>
      </c>
      <c r="CK28" s="11">
        <f t="shared" si="10"/>
        <v>1251.8999999999999</v>
      </c>
      <c r="CR28" s="11">
        <f t="shared" si="13"/>
        <v>0</v>
      </c>
      <c r="CY28" s="11">
        <f t="shared" si="14"/>
        <v>0</v>
      </c>
      <c r="DF28" s="11">
        <f t="shared" si="18"/>
        <v>0</v>
      </c>
      <c r="DJ28" s="3">
        <v>5</v>
      </c>
      <c r="DK28" s="14">
        <v>11.5</v>
      </c>
      <c r="DL28" s="11">
        <v>107</v>
      </c>
      <c r="DM28" s="11">
        <f t="shared" si="19"/>
        <v>1230.5</v>
      </c>
      <c r="DQ28" s="3">
        <v>10</v>
      </c>
      <c r="DR28" s="14">
        <v>21.3</v>
      </c>
      <c r="DS28" s="11">
        <v>104</v>
      </c>
      <c r="DT28" s="11">
        <f t="shared" si="15"/>
        <v>2215.2000000000003</v>
      </c>
      <c r="DX28" s="3">
        <v>10</v>
      </c>
      <c r="DY28" s="14">
        <v>24.5</v>
      </c>
      <c r="DZ28" s="11">
        <v>104</v>
      </c>
      <c r="EA28" s="11">
        <f t="shared" si="16"/>
        <v>2548</v>
      </c>
      <c r="EE28" s="3">
        <v>5</v>
      </c>
      <c r="EF28" s="14">
        <v>11.3</v>
      </c>
      <c r="EG28" s="11">
        <v>104</v>
      </c>
      <c r="EH28" s="11">
        <f t="shared" si="17"/>
        <v>1175.2</v>
      </c>
      <c r="EL28" s="3">
        <v>10</v>
      </c>
      <c r="EM28" s="14">
        <v>24.2</v>
      </c>
      <c r="EN28" s="11">
        <v>104</v>
      </c>
      <c r="EO28" s="11">
        <f t="shared" si="31"/>
        <v>2516.7999999999997</v>
      </c>
      <c r="EV28" s="11">
        <f t="shared" si="20"/>
        <v>0</v>
      </c>
      <c r="EZ28" s="3">
        <v>5</v>
      </c>
      <c r="FA28" s="14">
        <v>10.1</v>
      </c>
      <c r="FB28" s="11">
        <v>106</v>
      </c>
      <c r="FC28" s="11">
        <f t="shared" si="21"/>
        <v>1070.5999999999999</v>
      </c>
      <c r="FG28" s="3">
        <v>10</v>
      </c>
      <c r="FH28" s="14">
        <v>20.5</v>
      </c>
      <c r="FI28" s="11">
        <v>106</v>
      </c>
      <c r="FJ28" s="11">
        <f t="shared" si="22"/>
        <v>2173</v>
      </c>
      <c r="FQ28" s="11">
        <f t="shared" si="23"/>
        <v>0</v>
      </c>
      <c r="FU28" s="3">
        <v>60</v>
      </c>
      <c r="FV28" s="14">
        <v>126.7</v>
      </c>
      <c r="FW28" s="11">
        <v>105</v>
      </c>
      <c r="FX28" s="11">
        <f t="shared" si="24"/>
        <v>13303.5</v>
      </c>
      <c r="FY28" s="11">
        <v>40000</v>
      </c>
      <c r="FZ28" s="11">
        <v>36054</v>
      </c>
      <c r="GB28" s="3">
        <v>20</v>
      </c>
      <c r="GC28" s="14">
        <v>45.2</v>
      </c>
      <c r="GD28" s="11">
        <v>104</v>
      </c>
      <c r="GE28" s="11">
        <f t="shared" si="25"/>
        <v>4700.8</v>
      </c>
      <c r="GI28" s="3">
        <v>10</v>
      </c>
      <c r="GJ28" s="14">
        <v>23.6</v>
      </c>
      <c r="GK28" s="11">
        <v>104</v>
      </c>
      <c r="GL28" s="11">
        <f t="shared" si="26"/>
        <v>2454.4</v>
      </c>
      <c r="GS28" s="11">
        <f t="shared" si="27"/>
        <v>0</v>
      </c>
      <c r="GZ28" s="11">
        <f t="shared" si="28"/>
        <v>0</v>
      </c>
      <c r="HG28" s="11">
        <f t="shared" si="29"/>
        <v>0</v>
      </c>
      <c r="HN28" s="11">
        <f t="shared" si="30"/>
        <v>0</v>
      </c>
      <c r="HU28" s="11">
        <f t="shared" si="32"/>
        <v>0</v>
      </c>
      <c r="HY28" s="3">
        <v>5</v>
      </c>
      <c r="HZ28" s="14">
        <v>10.199999999999999</v>
      </c>
      <c r="IA28" s="11">
        <v>104</v>
      </c>
      <c r="IB28" s="11">
        <f t="shared" si="33"/>
        <v>1060.8</v>
      </c>
      <c r="IF28" s="3">
        <v>15</v>
      </c>
      <c r="IG28" s="14">
        <v>32</v>
      </c>
      <c r="IH28" s="11">
        <v>104</v>
      </c>
      <c r="II28" s="11">
        <f t="shared" si="34"/>
        <v>3328</v>
      </c>
      <c r="IP28" s="11">
        <f t="shared" si="35"/>
        <v>0</v>
      </c>
      <c r="IT28" s="3">
        <v>10</v>
      </c>
      <c r="IU28" s="14">
        <v>22.7</v>
      </c>
      <c r="IV28" s="11">
        <v>104</v>
      </c>
      <c r="IW28" s="11">
        <f t="shared" si="36"/>
        <v>2360.7999999999997</v>
      </c>
      <c r="JD28" s="11">
        <f t="shared" si="37"/>
        <v>0</v>
      </c>
      <c r="JK28" s="11">
        <f t="shared" si="38"/>
        <v>0</v>
      </c>
      <c r="JR28" s="11">
        <f t="shared" si="39"/>
        <v>0</v>
      </c>
      <c r="JY28" s="11">
        <f t="shared" si="40"/>
        <v>0</v>
      </c>
      <c r="KC28" s="3">
        <v>5</v>
      </c>
      <c r="KD28" s="14">
        <v>11.7</v>
      </c>
      <c r="KE28" s="11">
        <v>104</v>
      </c>
      <c r="KF28" s="11">
        <f t="shared" si="41"/>
        <v>1216.8</v>
      </c>
      <c r="KM28" s="11">
        <f t="shared" si="42"/>
        <v>0</v>
      </c>
      <c r="KT28" s="11">
        <f t="shared" si="43"/>
        <v>0</v>
      </c>
      <c r="LA28" s="11">
        <f t="shared" si="44"/>
        <v>0</v>
      </c>
      <c r="LH28" s="11">
        <f t="shared" si="45"/>
        <v>0</v>
      </c>
      <c r="LO28" s="11">
        <f t="shared" si="46"/>
        <v>0</v>
      </c>
      <c r="LV28" s="11">
        <f t="shared" si="47"/>
        <v>0</v>
      </c>
      <c r="MC28" s="11">
        <f t="shared" si="48"/>
        <v>0</v>
      </c>
      <c r="MJ28" s="11">
        <f t="shared" si="49"/>
        <v>0</v>
      </c>
      <c r="MQ28" s="11">
        <f t="shared" si="50"/>
        <v>0</v>
      </c>
      <c r="MX28" s="11">
        <f t="shared" si="51"/>
        <v>0</v>
      </c>
      <c r="NE28" s="11">
        <f t="shared" si="52"/>
        <v>0</v>
      </c>
      <c r="NL28" s="11">
        <f t="shared" si="53"/>
        <v>0</v>
      </c>
      <c r="NS28" s="11">
        <f t="shared" si="54"/>
        <v>0</v>
      </c>
      <c r="NZ28" s="11">
        <f t="shared" si="55"/>
        <v>0</v>
      </c>
      <c r="OG28" s="11">
        <f t="shared" si="56"/>
        <v>0</v>
      </c>
      <c r="ON28" s="11">
        <f t="shared" si="57"/>
        <v>0</v>
      </c>
      <c r="OU28" s="11">
        <f t="shared" si="58"/>
        <v>0</v>
      </c>
      <c r="PB28" s="11">
        <f t="shared" si="59"/>
        <v>0</v>
      </c>
      <c r="PI28" s="11">
        <f t="shared" si="60"/>
        <v>0</v>
      </c>
      <c r="PP28" s="11">
        <f t="shared" si="61"/>
        <v>0</v>
      </c>
      <c r="PW28" s="11">
        <f t="shared" si="62"/>
        <v>0</v>
      </c>
      <c r="QD28" s="11">
        <f t="shared" si="63"/>
        <v>0</v>
      </c>
      <c r="QK28" s="11">
        <f t="shared" si="64"/>
        <v>0</v>
      </c>
      <c r="QR28" s="11">
        <f t="shared" si="65"/>
        <v>0</v>
      </c>
      <c r="QY28" s="11">
        <f t="shared" si="66"/>
        <v>0</v>
      </c>
      <c r="RF28" s="11">
        <f t="shared" si="67"/>
        <v>0</v>
      </c>
      <c r="RM28" s="11">
        <f t="shared" si="68"/>
        <v>0</v>
      </c>
      <c r="RT28" s="11">
        <f t="shared" si="69"/>
        <v>0</v>
      </c>
      <c r="SA28" s="11">
        <f t="shared" si="70"/>
        <v>0</v>
      </c>
      <c r="SH28" s="11">
        <f t="shared" si="71"/>
        <v>0</v>
      </c>
      <c r="SO28" s="11">
        <f t="shared" si="72"/>
        <v>0</v>
      </c>
      <c r="SV28" s="11">
        <f t="shared" si="73"/>
        <v>0</v>
      </c>
      <c r="TC28" s="11">
        <f t="shared" si="74"/>
        <v>0</v>
      </c>
      <c r="TJ28" s="11">
        <f t="shared" si="75"/>
        <v>0</v>
      </c>
      <c r="TQ28" s="11">
        <f t="shared" si="76"/>
        <v>0</v>
      </c>
      <c r="TX28" s="11">
        <f t="shared" si="77"/>
        <v>0</v>
      </c>
      <c r="UE28" s="11">
        <f t="shared" si="78"/>
        <v>0</v>
      </c>
      <c r="UL28" s="11">
        <f t="shared" si="79"/>
        <v>0</v>
      </c>
      <c r="US28" s="11">
        <f t="shared" si="80"/>
        <v>0</v>
      </c>
    </row>
    <row r="29" spans="1:565" x14ac:dyDescent="0.2">
      <c r="A29" s="52">
        <v>44612</v>
      </c>
      <c r="B29" s="3">
        <v>40</v>
      </c>
      <c r="C29" s="14">
        <v>76.7</v>
      </c>
      <c r="D29" s="11">
        <v>106</v>
      </c>
      <c r="E29" s="11">
        <f t="shared" si="0"/>
        <v>8130.2000000000007</v>
      </c>
      <c r="I29" s="3">
        <v>13</v>
      </c>
      <c r="J29" s="14">
        <v>27.7</v>
      </c>
      <c r="K29" s="11">
        <v>107</v>
      </c>
      <c r="L29" s="11">
        <f t="shared" si="1"/>
        <v>2963.9</v>
      </c>
      <c r="S29" s="11">
        <f t="shared" si="2"/>
        <v>0</v>
      </c>
      <c r="Z29" s="11">
        <f t="shared" si="3"/>
        <v>0</v>
      </c>
      <c r="AG29" s="11">
        <f t="shared" si="4"/>
        <v>0</v>
      </c>
      <c r="AK29" s="3">
        <v>20</v>
      </c>
      <c r="AL29" s="14">
        <v>36.9</v>
      </c>
      <c r="AM29" s="11">
        <v>109</v>
      </c>
      <c r="AN29" s="11">
        <f t="shared" si="5"/>
        <v>4022.1</v>
      </c>
      <c r="AR29" s="3">
        <v>45</v>
      </c>
      <c r="AS29" s="14">
        <v>84.6</v>
      </c>
      <c r="AT29" s="11">
        <v>107</v>
      </c>
      <c r="AU29" s="11">
        <f t="shared" si="6"/>
        <v>9052.1999999999989</v>
      </c>
      <c r="AY29" s="3">
        <v>45</v>
      </c>
      <c r="AZ29" s="14">
        <v>87</v>
      </c>
      <c r="BA29" s="11">
        <v>107</v>
      </c>
      <c r="BB29" s="11">
        <f t="shared" si="7"/>
        <v>9309</v>
      </c>
      <c r="BF29" s="3">
        <v>10</v>
      </c>
      <c r="BG29" s="14">
        <v>18.100000000000001</v>
      </c>
      <c r="BH29" s="11">
        <v>107</v>
      </c>
      <c r="BI29" s="11">
        <f t="shared" si="8"/>
        <v>1936.7</v>
      </c>
      <c r="BM29" s="3">
        <v>10</v>
      </c>
      <c r="BN29" s="14">
        <v>18.5</v>
      </c>
      <c r="BO29" s="11">
        <v>111</v>
      </c>
      <c r="BP29" s="11">
        <f t="shared" si="11"/>
        <v>2053.5</v>
      </c>
      <c r="BW29" s="11">
        <f t="shared" si="12"/>
        <v>0</v>
      </c>
      <c r="CD29" s="11">
        <f t="shared" si="9"/>
        <v>0</v>
      </c>
      <c r="CH29" s="3">
        <v>10</v>
      </c>
      <c r="CI29" s="14">
        <v>18.7</v>
      </c>
      <c r="CJ29" s="11">
        <v>108</v>
      </c>
      <c r="CK29" s="11">
        <f t="shared" si="10"/>
        <v>2019.6</v>
      </c>
      <c r="CO29" s="3">
        <v>8</v>
      </c>
      <c r="CP29" s="14">
        <v>13.1</v>
      </c>
      <c r="CQ29" s="11">
        <v>109</v>
      </c>
      <c r="CR29" s="11">
        <f t="shared" si="13"/>
        <v>1427.8999999999999</v>
      </c>
      <c r="CY29" s="11">
        <f t="shared" si="14"/>
        <v>0</v>
      </c>
      <c r="DF29" s="11">
        <f t="shared" si="18"/>
        <v>0</v>
      </c>
      <c r="DJ29" s="3">
        <v>10</v>
      </c>
      <c r="DK29" s="14">
        <v>18.399999999999999</v>
      </c>
      <c r="DL29" s="11">
        <v>110</v>
      </c>
      <c r="DM29" s="11">
        <f t="shared" si="19"/>
        <v>2023.9999999999998</v>
      </c>
      <c r="DQ29" s="3">
        <v>30</v>
      </c>
      <c r="DR29" s="14">
        <v>55.6</v>
      </c>
      <c r="DS29" s="11">
        <v>107</v>
      </c>
      <c r="DT29" s="11">
        <f t="shared" si="15"/>
        <v>5949.2</v>
      </c>
      <c r="DX29" s="3">
        <v>15</v>
      </c>
      <c r="DY29" s="14">
        <v>28.1</v>
      </c>
      <c r="DZ29" s="11">
        <v>107</v>
      </c>
      <c r="EA29" s="11">
        <f t="shared" si="16"/>
        <v>3006.7000000000003</v>
      </c>
      <c r="EH29" s="11">
        <f t="shared" si="17"/>
        <v>0</v>
      </c>
      <c r="EL29" s="3">
        <v>35</v>
      </c>
      <c r="EM29" s="14">
        <v>65.5</v>
      </c>
      <c r="EN29" s="11">
        <v>107</v>
      </c>
      <c r="EO29" s="11">
        <f t="shared" si="31"/>
        <v>7008.5</v>
      </c>
      <c r="EV29" s="11">
        <f t="shared" si="20"/>
        <v>0</v>
      </c>
      <c r="EZ29" s="3">
        <v>10</v>
      </c>
      <c r="FA29" s="14">
        <v>17.8</v>
      </c>
      <c r="FB29" s="11">
        <v>109</v>
      </c>
      <c r="FC29" s="11">
        <f t="shared" si="21"/>
        <v>1940.2</v>
      </c>
      <c r="FG29" s="3">
        <v>10</v>
      </c>
      <c r="FH29" s="14">
        <v>18.3</v>
      </c>
      <c r="FI29" s="11">
        <v>109</v>
      </c>
      <c r="FJ29" s="11">
        <f t="shared" si="22"/>
        <v>1994.7</v>
      </c>
      <c r="FQ29" s="11">
        <f t="shared" si="23"/>
        <v>0</v>
      </c>
      <c r="FU29" s="3">
        <v>60</v>
      </c>
      <c r="FV29" s="14">
        <v>119.3</v>
      </c>
      <c r="FW29" s="11">
        <v>105</v>
      </c>
      <c r="FX29" s="11">
        <f t="shared" si="24"/>
        <v>12526.5</v>
      </c>
      <c r="GB29" s="3">
        <v>20</v>
      </c>
      <c r="GC29" s="14">
        <v>35.799999999999997</v>
      </c>
      <c r="GD29" s="11">
        <v>107</v>
      </c>
      <c r="GE29" s="11">
        <f t="shared" si="25"/>
        <v>3830.6</v>
      </c>
      <c r="GI29" s="3">
        <v>10</v>
      </c>
      <c r="GJ29" s="14">
        <v>18.2</v>
      </c>
      <c r="GL29" s="11">
        <f t="shared" si="26"/>
        <v>0</v>
      </c>
      <c r="GS29" s="11">
        <f t="shared" si="27"/>
        <v>0</v>
      </c>
      <c r="GW29" s="3">
        <v>10</v>
      </c>
      <c r="GX29" s="14">
        <v>18.2</v>
      </c>
      <c r="GY29" s="11">
        <v>107</v>
      </c>
      <c r="GZ29" s="11">
        <f t="shared" si="28"/>
        <v>1947.3999999999999</v>
      </c>
      <c r="HD29" s="3">
        <v>15</v>
      </c>
      <c r="HE29" s="14">
        <v>28</v>
      </c>
      <c r="HF29" s="11">
        <v>107</v>
      </c>
      <c r="HG29" s="11">
        <f t="shared" si="29"/>
        <v>2996</v>
      </c>
      <c r="HN29" s="11">
        <f t="shared" si="30"/>
        <v>0</v>
      </c>
      <c r="HU29" s="11">
        <f t="shared" si="32"/>
        <v>0</v>
      </c>
      <c r="HY29" s="3">
        <v>20</v>
      </c>
      <c r="HZ29" s="14">
        <v>36.5</v>
      </c>
      <c r="IA29" s="11">
        <v>107</v>
      </c>
      <c r="IB29" s="11">
        <f t="shared" si="33"/>
        <v>3905.5</v>
      </c>
      <c r="IF29" s="3">
        <v>20</v>
      </c>
      <c r="IG29" s="14">
        <v>35.700000000000003</v>
      </c>
      <c r="IH29" s="11">
        <v>107</v>
      </c>
      <c r="II29" s="11">
        <f t="shared" si="34"/>
        <v>3819.9</v>
      </c>
      <c r="IM29" s="3">
        <v>5</v>
      </c>
      <c r="IN29" s="14">
        <v>9</v>
      </c>
      <c r="IO29" s="11">
        <v>110</v>
      </c>
      <c r="IP29" s="11">
        <f t="shared" si="35"/>
        <v>990</v>
      </c>
      <c r="IW29" s="11">
        <f t="shared" si="36"/>
        <v>0</v>
      </c>
      <c r="JD29" s="11">
        <f t="shared" si="37"/>
        <v>0</v>
      </c>
      <c r="JK29" s="11">
        <f t="shared" si="38"/>
        <v>0</v>
      </c>
      <c r="JR29" s="11">
        <f t="shared" si="39"/>
        <v>0</v>
      </c>
      <c r="JY29" s="11">
        <f t="shared" si="40"/>
        <v>0</v>
      </c>
      <c r="KF29" s="11">
        <f t="shared" si="41"/>
        <v>0</v>
      </c>
      <c r="KM29" s="11">
        <f t="shared" si="42"/>
        <v>0</v>
      </c>
      <c r="KT29" s="11">
        <f t="shared" si="43"/>
        <v>0</v>
      </c>
      <c r="LA29" s="11">
        <f t="shared" si="44"/>
        <v>0</v>
      </c>
      <c r="LH29" s="11">
        <f t="shared" si="45"/>
        <v>0</v>
      </c>
      <c r="LO29" s="11">
        <f t="shared" si="46"/>
        <v>0</v>
      </c>
      <c r="LV29" s="11">
        <f t="shared" si="47"/>
        <v>0</v>
      </c>
      <c r="MC29" s="11">
        <f t="shared" si="48"/>
        <v>0</v>
      </c>
      <c r="MJ29" s="11">
        <f t="shared" si="49"/>
        <v>0</v>
      </c>
      <c r="MQ29" s="11">
        <f t="shared" si="50"/>
        <v>0</v>
      </c>
      <c r="MX29" s="11">
        <f t="shared" si="51"/>
        <v>0</v>
      </c>
      <c r="NE29" s="11">
        <f t="shared" si="52"/>
        <v>0</v>
      </c>
      <c r="NL29" s="11">
        <f t="shared" si="53"/>
        <v>0</v>
      </c>
      <c r="NS29" s="11">
        <f t="shared" si="54"/>
        <v>0</v>
      </c>
      <c r="NZ29" s="11">
        <f t="shared" si="55"/>
        <v>0</v>
      </c>
      <c r="OG29" s="11">
        <f t="shared" si="56"/>
        <v>0</v>
      </c>
      <c r="ON29" s="11">
        <f t="shared" si="57"/>
        <v>0</v>
      </c>
      <c r="OU29" s="11">
        <f t="shared" si="58"/>
        <v>0</v>
      </c>
      <c r="PB29" s="11">
        <f t="shared" si="59"/>
        <v>0</v>
      </c>
      <c r="PI29" s="11">
        <f t="shared" si="60"/>
        <v>0</v>
      </c>
      <c r="PP29" s="11">
        <f t="shared" si="61"/>
        <v>0</v>
      </c>
      <c r="PW29" s="11">
        <f t="shared" si="62"/>
        <v>0</v>
      </c>
      <c r="QD29" s="11">
        <f t="shared" si="63"/>
        <v>0</v>
      </c>
      <c r="QK29" s="11">
        <f t="shared" si="64"/>
        <v>0</v>
      </c>
      <c r="QR29" s="11">
        <f t="shared" si="65"/>
        <v>0</v>
      </c>
      <c r="QY29" s="11">
        <f t="shared" si="66"/>
        <v>0</v>
      </c>
      <c r="RF29" s="11">
        <f t="shared" si="67"/>
        <v>0</v>
      </c>
      <c r="RM29" s="11">
        <f t="shared" si="68"/>
        <v>0</v>
      </c>
      <c r="RT29" s="11">
        <f t="shared" si="69"/>
        <v>0</v>
      </c>
      <c r="SA29" s="11">
        <f t="shared" si="70"/>
        <v>0</v>
      </c>
      <c r="SH29" s="11">
        <f t="shared" si="71"/>
        <v>0</v>
      </c>
      <c r="SO29" s="11">
        <f t="shared" si="72"/>
        <v>0</v>
      </c>
      <c r="SV29" s="11">
        <f t="shared" si="73"/>
        <v>0</v>
      </c>
      <c r="TC29" s="11">
        <f t="shared" si="74"/>
        <v>0</v>
      </c>
      <c r="TJ29" s="11">
        <f t="shared" si="75"/>
        <v>0</v>
      </c>
      <c r="TQ29" s="11">
        <f t="shared" si="76"/>
        <v>0</v>
      </c>
      <c r="TX29" s="11">
        <f t="shared" si="77"/>
        <v>0</v>
      </c>
      <c r="UE29" s="11">
        <f t="shared" si="78"/>
        <v>0</v>
      </c>
      <c r="UL29" s="11">
        <f t="shared" si="79"/>
        <v>0</v>
      </c>
      <c r="US29" s="11">
        <f t="shared" si="80"/>
        <v>0</v>
      </c>
    </row>
    <row r="30" spans="1:565" x14ac:dyDescent="0.2">
      <c r="A30" s="52">
        <v>44613</v>
      </c>
      <c r="E30" s="11">
        <f t="shared" si="0"/>
        <v>0</v>
      </c>
      <c r="I30" s="3">
        <v>10</v>
      </c>
      <c r="J30" s="14">
        <v>21.9</v>
      </c>
      <c r="K30" s="11">
        <v>109</v>
      </c>
      <c r="L30" s="11">
        <f t="shared" si="1"/>
        <v>2387.1</v>
      </c>
      <c r="S30" s="11">
        <f t="shared" si="2"/>
        <v>0</v>
      </c>
      <c r="Z30" s="11">
        <f t="shared" si="3"/>
        <v>0</v>
      </c>
      <c r="AD30" s="3">
        <v>20</v>
      </c>
      <c r="AE30" s="14">
        <v>45</v>
      </c>
      <c r="AF30" s="11">
        <v>109</v>
      </c>
      <c r="AG30" s="11">
        <f t="shared" si="4"/>
        <v>4905</v>
      </c>
      <c r="AK30" s="3">
        <v>10</v>
      </c>
      <c r="AL30" s="14">
        <v>20.100000000000001</v>
      </c>
      <c r="AM30" s="11">
        <v>111</v>
      </c>
      <c r="AN30" s="11">
        <f t="shared" si="5"/>
        <v>2231.1000000000004</v>
      </c>
      <c r="AR30" s="3">
        <v>30</v>
      </c>
      <c r="AS30" s="14">
        <v>65.3</v>
      </c>
      <c r="AT30" s="11">
        <v>109</v>
      </c>
      <c r="AU30" s="11">
        <f t="shared" si="6"/>
        <v>7117.7</v>
      </c>
      <c r="AY30" s="3">
        <v>15</v>
      </c>
      <c r="AZ30" s="14">
        <v>30.7</v>
      </c>
      <c r="BA30" s="11">
        <v>109</v>
      </c>
      <c r="BB30" s="11">
        <f t="shared" si="7"/>
        <v>3346.2999999999997</v>
      </c>
      <c r="BI30" s="11">
        <f t="shared" si="8"/>
        <v>0</v>
      </c>
      <c r="BP30" s="11">
        <f t="shared" si="11"/>
        <v>0</v>
      </c>
      <c r="BW30" s="11">
        <f t="shared" si="12"/>
        <v>0</v>
      </c>
      <c r="CD30" s="11">
        <f t="shared" si="9"/>
        <v>0</v>
      </c>
      <c r="CK30" s="11">
        <f t="shared" si="10"/>
        <v>0</v>
      </c>
      <c r="CR30" s="11">
        <f t="shared" si="13"/>
        <v>0</v>
      </c>
      <c r="CY30" s="11">
        <f t="shared" si="14"/>
        <v>0</v>
      </c>
      <c r="DF30" s="11">
        <f t="shared" si="18"/>
        <v>0</v>
      </c>
      <c r="DM30" s="11">
        <f t="shared" si="19"/>
        <v>0</v>
      </c>
      <c r="DQ30" s="3">
        <v>15</v>
      </c>
      <c r="DR30" s="14">
        <v>27.9</v>
      </c>
      <c r="DS30" s="11">
        <v>109</v>
      </c>
      <c r="DT30" s="11">
        <f t="shared" si="15"/>
        <v>3041.1</v>
      </c>
      <c r="DX30" s="3">
        <v>5</v>
      </c>
      <c r="DY30" s="14">
        <v>11</v>
      </c>
      <c r="DZ30" s="11">
        <v>109</v>
      </c>
      <c r="EA30" s="11">
        <f t="shared" si="16"/>
        <v>1199</v>
      </c>
      <c r="EE30" s="3">
        <v>10</v>
      </c>
      <c r="EF30" s="14">
        <v>20.2</v>
      </c>
      <c r="EG30" s="11">
        <v>109</v>
      </c>
      <c r="EH30" s="11">
        <f t="shared" si="17"/>
        <v>2201.7999999999997</v>
      </c>
      <c r="EL30" s="3">
        <v>10</v>
      </c>
      <c r="EM30" s="14">
        <v>20.399999999999999</v>
      </c>
      <c r="EN30" s="11">
        <v>109</v>
      </c>
      <c r="EO30" s="11">
        <f t="shared" si="31"/>
        <v>2223.6</v>
      </c>
      <c r="EV30" s="11">
        <f t="shared" si="20"/>
        <v>0</v>
      </c>
      <c r="FC30" s="11">
        <f t="shared" si="21"/>
        <v>0</v>
      </c>
      <c r="FJ30" s="11">
        <f t="shared" si="22"/>
        <v>0</v>
      </c>
      <c r="FQ30" s="11">
        <f t="shared" si="23"/>
        <v>0</v>
      </c>
      <c r="FU30" s="3">
        <v>200</v>
      </c>
      <c r="FV30" s="14">
        <v>432.8</v>
      </c>
      <c r="FW30" s="11">
        <v>107</v>
      </c>
      <c r="FX30" s="11">
        <f t="shared" si="24"/>
        <v>46309.599999999999</v>
      </c>
      <c r="FZ30" s="11">
        <f>SUM(FX28:FX30)+FZ28</f>
        <v>108193.60000000001</v>
      </c>
      <c r="GB30" s="3">
        <v>8</v>
      </c>
      <c r="GC30" s="14">
        <v>17.5</v>
      </c>
      <c r="GD30" s="11">
        <v>109</v>
      </c>
      <c r="GE30" s="11">
        <f t="shared" si="25"/>
        <v>1907.5</v>
      </c>
      <c r="GI30" s="3">
        <v>5</v>
      </c>
      <c r="GJ30" s="14">
        <v>11.4</v>
      </c>
      <c r="GK30" s="11">
        <v>109</v>
      </c>
      <c r="GL30" s="11">
        <f t="shared" si="26"/>
        <v>1242.6000000000001</v>
      </c>
      <c r="GS30" s="11">
        <f t="shared" si="27"/>
        <v>0</v>
      </c>
      <c r="GW30" s="3">
        <v>15</v>
      </c>
      <c r="GX30" s="14">
        <v>30.9</v>
      </c>
      <c r="GY30" s="11">
        <v>109</v>
      </c>
      <c r="GZ30" s="11">
        <f t="shared" si="28"/>
        <v>3368.1</v>
      </c>
      <c r="HD30" s="3">
        <v>8</v>
      </c>
      <c r="HE30" s="14">
        <v>14.3</v>
      </c>
      <c r="HF30" s="11">
        <v>109</v>
      </c>
      <c r="HG30" s="11">
        <f t="shared" si="29"/>
        <v>1558.7</v>
      </c>
      <c r="HN30" s="11">
        <f t="shared" si="30"/>
        <v>0</v>
      </c>
      <c r="HU30" s="11">
        <f t="shared" si="32"/>
        <v>0</v>
      </c>
      <c r="HY30" s="3">
        <v>15</v>
      </c>
      <c r="HZ30" s="14">
        <v>25</v>
      </c>
      <c r="IA30" s="11">
        <v>109</v>
      </c>
      <c r="IB30" s="11">
        <f t="shared" si="33"/>
        <v>2725</v>
      </c>
      <c r="II30" s="11">
        <f t="shared" si="34"/>
        <v>0</v>
      </c>
      <c r="IP30" s="11">
        <f t="shared" si="35"/>
        <v>0</v>
      </c>
      <c r="IW30" s="11">
        <f t="shared" si="36"/>
        <v>0</v>
      </c>
      <c r="JD30" s="11">
        <f t="shared" si="37"/>
        <v>0</v>
      </c>
      <c r="JK30" s="11">
        <f t="shared" si="38"/>
        <v>0</v>
      </c>
      <c r="JR30" s="11">
        <f t="shared" si="39"/>
        <v>0</v>
      </c>
      <c r="JY30" s="11">
        <f t="shared" si="40"/>
        <v>0</v>
      </c>
      <c r="KF30" s="11">
        <f t="shared" si="41"/>
        <v>0</v>
      </c>
      <c r="KJ30" s="3">
        <v>30</v>
      </c>
      <c r="KK30" s="14">
        <v>61.8</v>
      </c>
      <c r="KL30" s="11">
        <v>111</v>
      </c>
      <c r="KM30" s="11">
        <f t="shared" si="42"/>
        <v>6859.7999999999993</v>
      </c>
      <c r="KQ30" s="3">
        <v>50</v>
      </c>
      <c r="KR30" s="14">
        <v>107.5</v>
      </c>
      <c r="KS30" s="11">
        <v>109</v>
      </c>
      <c r="KT30" s="11">
        <f t="shared" si="43"/>
        <v>11717.5</v>
      </c>
      <c r="LA30" s="11">
        <f t="shared" si="44"/>
        <v>0</v>
      </c>
      <c r="LH30" s="11">
        <f t="shared" si="45"/>
        <v>0</v>
      </c>
      <c r="LO30" s="11">
        <f t="shared" si="46"/>
        <v>0</v>
      </c>
      <c r="LV30" s="11">
        <f t="shared" si="47"/>
        <v>0</v>
      </c>
      <c r="MC30" s="11">
        <f t="shared" si="48"/>
        <v>0</v>
      </c>
      <c r="MJ30" s="11">
        <f t="shared" si="49"/>
        <v>0</v>
      </c>
      <c r="MQ30" s="11">
        <f t="shared" si="50"/>
        <v>0</v>
      </c>
      <c r="MX30" s="11">
        <f t="shared" si="51"/>
        <v>0</v>
      </c>
      <c r="NE30" s="11">
        <f t="shared" si="52"/>
        <v>0</v>
      </c>
      <c r="NL30" s="11">
        <f t="shared" si="53"/>
        <v>0</v>
      </c>
      <c r="NS30" s="11">
        <f t="shared" si="54"/>
        <v>0</v>
      </c>
      <c r="NZ30" s="11">
        <f t="shared" si="55"/>
        <v>0</v>
      </c>
      <c r="OG30" s="11">
        <f t="shared" si="56"/>
        <v>0</v>
      </c>
      <c r="ON30" s="11">
        <f t="shared" si="57"/>
        <v>0</v>
      </c>
      <c r="OU30" s="11">
        <f t="shared" si="58"/>
        <v>0</v>
      </c>
      <c r="PB30" s="11">
        <f t="shared" si="59"/>
        <v>0</v>
      </c>
      <c r="PI30" s="11">
        <f t="shared" si="60"/>
        <v>0</v>
      </c>
      <c r="PP30" s="11">
        <f t="shared" si="61"/>
        <v>0</v>
      </c>
      <c r="PW30" s="11">
        <f t="shared" si="62"/>
        <v>0</v>
      </c>
      <c r="QD30" s="11">
        <f t="shared" si="63"/>
        <v>0</v>
      </c>
      <c r="QK30" s="11">
        <f t="shared" si="64"/>
        <v>0</v>
      </c>
      <c r="QR30" s="11">
        <f t="shared" si="65"/>
        <v>0</v>
      </c>
      <c r="QY30" s="11">
        <f t="shared" si="66"/>
        <v>0</v>
      </c>
      <c r="RF30" s="11">
        <f t="shared" si="67"/>
        <v>0</v>
      </c>
      <c r="RM30" s="11">
        <f t="shared" si="68"/>
        <v>0</v>
      </c>
      <c r="RT30" s="11">
        <f t="shared" si="69"/>
        <v>0</v>
      </c>
      <c r="SA30" s="11">
        <f t="shared" si="70"/>
        <v>0</v>
      </c>
      <c r="SH30" s="11">
        <f t="shared" si="71"/>
        <v>0</v>
      </c>
      <c r="SO30" s="11">
        <f t="shared" si="72"/>
        <v>0</v>
      </c>
      <c r="SV30" s="11">
        <f t="shared" si="73"/>
        <v>0</v>
      </c>
      <c r="TC30" s="11">
        <f t="shared" si="74"/>
        <v>0</v>
      </c>
      <c r="TJ30" s="11">
        <f t="shared" si="75"/>
        <v>0</v>
      </c>
      <c r="TQ30" s="11">
        <f t="shared" si="76"/>
        <v>0</v>
      </c>
      <c r="TX30" s="11">
        <f t="shared" si="77"/>
        <v>0</v>
      </c>
      <c r="UE30" s="11">
        <f t="shared" si="78"/>
        <v>0</v>
      </c>
      <c r="UL30" s="11">
        <f t="shared" si="79"/>
        <v>0</v>
      </c>
      <c r="US30" s="11">
        <f t="shared" si="80"/>
        <v>0</v>
      </c>
    </row>
    <row r="31" spans="1:565" x14ac:dyDescent="0.2">
      <c r="A31" s="52">
        <v>44614</v>
      </c>
      <c r="E31" s="11">
        <f t="shared" si="0"/>
        <v>0</v>
      </c>
      <c r="I31" s="3">
        <v>10</v>
      </c>
      <c r="J31" s="14">
        <v>20.6</v>
      </c>
      <c r="K31" s="11">
        <v>111</v>
      </c>
      <c r="L31" s="11">
        <f t="shared" si="1"/>
        <v>2286.6000000000004</v>
      </c>
      <c r="S31" s="11">
        <f t="shared" si="2"/>
        <v>0</v>
      </c>
      <c r="Z31" s="11">
        <f t="shared" si="3"/>
        <v>0</v>
      </c>
      <c r="AD31" s="3">
        <v>15</v>
      </c>
      <c r="AE31" s="14">
        <v>31.6</v>
      </c>
      <c r="AF31" s="11">
        <v>111</v>
      </c>
      <c r="AG31" s="11">
        <f t="shared" si="4"/>
        <v>3507.6000000000004</v>
      </c>
      <c r="AK31" s="3">
        <v>10</v>
      </c>
      <c r="AL31" s="14">
        <v>20.5</v>
      </c>
      <c r="AM31" s="11">
        <v>113</v>
      </c>
      <c r="AN31" s="11">
        <f t="shared" si="5"/>
        <v>2316.5</v>
      </c>
      <c r="AR31" s="3">
        <v>35</v>
      </c>
      <c r="AS31" s="14">
        <v>75.3</v>
      </c>
      <c r="AT31" s="11">
        <v>111</v>
      </c>
      <c r="AU31" s="11">
        <f t="shared" si="6"/>
        <v>8358.2999999999993</v>
      </c>
      <c r="AY31" s="3">
        <v>30</v>
      </c>
      <c r="AZ31" s="14">
        <v>60</v>
      </c>
      <c r="BA31" s="11">
        <v>111</v>
      </c>
      <c r="BB31" s="11">
        <f t="shared" si="7"/>
        <v>6660</v>
      </c>
      <c r="BF31" s="3">
        <v>15</v>
      </c>
      <c r="BG31" s="14">
        <v>31.7</v>
      </c>
      <c r="BH31" s="11">
        <v>111</v>
      </c>
      <c r="BI31" s="11">
        <f t="shared" si="8"/>
        <v>3518.7</v>
      </c>
      <c r="BP31" s="11">
        <f t="shared" si="11"/>
        <v>0</v>
      </c>
      <c r="BT31" s="3">
        <v>15</v>
      </c>
      <c r="BU31" s="14">
        <v>32.4</v>
      </c>
      <c r="BV31" s="11">
        <v>111</v>
      </c>
      <c r="BW31" s="11">
        <f t="shared" si="12"/>
        <v>3596.3999999999996</v>
      </c>
      <c r="CD31" s="11">
        <f t="shared" si="9"/>
        <v>0</v>
      </c>
      <c r="CH31" s="3">
        <v>10</v>
      </c>
      <c r="CI31" s="14">
        <v>19.3</v>
      </c>
      <c r="CJ31" s="11">
        <v>112</v>
      </c>
      <c r="CK31" s="11">
        <f t="shared" si="10"/>
        <v>2161.6</v>
      </c>
      <c r="CO31" s="3">
        <v>10</v>
      </c>
      <c r="CP31" s="14">
        <v>20.5</v>
      </c>
      <c r="CQ31" s="11">
        <v>111</v>
      </c>
      <c r="CR31" s="11">
        <f t="shared" si="13"/>
        <v>2275.5</v>
      </c>
      <c r="CY31" s="11">
        <f t="shared" si="14"/>
        <v>0</v>
      </c>
      <c r="DF31" s="11">
        <f t="shared" si="18"/>
        <v>0</v>
      </c>
      <c r="DM31" s="11">
        <f t="shared" si="19"/>
        <v>0</v>
      </c>
      <c r="DQ31" s="3">
        <v>20</v>
      </c>
      <c r="DR31" s="14">
        <v>42.9</v>
      </c>
      <c r="DS31" s="11">
        <v>111</v>
      </c>
      <c r="DT31" s="11">
        <f t="shared" si="15"/>
        <v>4761.8999999999996</v>
      </c>
      <c r="DX31" s="3">
        <v>8</v>
      </c>
      <c r="DY31" s="14">
        <v>16.8</v>
      </c>
      <c r="DZ31" s="11">
        <v>111</v>
      </c>
      <c r="EA31" s="11">
        <f t="shared" si="16"/>
        <v>1864.8000000000002</v>
      </c>
      <c r="EE31" s="3">
        <v>8</v>
      </c>
      <c r="EF31" s="14">
        <v>15.5</v>
      </c>
      <c r="EG31" s="11">
        <v>111</v>
      </c>
      <c r="EH31" s="11">
        <f t="shared" si="17"/>
        <v>1720.5</v>
      </c>
      <c r="EL31" s="3">
        <v>10</v>
      </c>
      <c r="EM31" s="14">
        <v>21.1</v>
      </c>
      <c r="EN31" s="11">
        <v>111</v>
      </c>
      <c r="EO31" s="11">
        <f t="shared" si="31"/>
        <v>2342.1000000000004</v>
      </c>
      <c r="ES31" s="3">
        <v>100</v>
      </c>
      <c r="ET31" s="14">
        <v>216</v>
      </c>
      <c r="EU31" s="11">
        <v>109</v>
      </c>
      <c r="EV31" s="11">
        <f t="shared" si="20"/>
        <v>23544</v>
      </c>
      <c r="FC31" s="11">
        <f t="shared" si="21"/>
        <v>0</v>
      </c>
      <c r="FJ31" s="11">
        <f t="shared" si="22"/>
        <v>0</v>
      </c>
      <c r="FQ31" s="11">
        <f t="shared" si="23"/>
        <v>0</v>
      </c>
      <c r="FU31" s="3">
        <v>65</v>
      </c>
      <c r="FV31" s="14">
        <v>132.6</v>
      </c>
      <c r="FW31" s="11">
        <v>109</v>
      </c>
      <c r="FX31" s="11">
        <f t="shared" si="24"/>
        <v>14453.4</v>
      </c>
      <c r="FY31" s="11">
        <v>30000</v>
      </c>
      <c r="GB31" s="3">
        <v>20</v>
      </c>
      <c r="GC31" s="14">
        <v>41.2</v>
      </c>
      <c r="GD31" s="11">
        <v>111</v>
      </c>
      <c r="GE31" s="11">
        <f t="shared" si="25"/>
        <v>4573.2000000000007</v>
      </c>
      <c r="GI31" s="3">
        <v>10</v>
      </c>
      <c r="GJ31" s="14">
        <v>20.5</v>
      </c>
      <c r="GK31" s="11">
        <v>111</v>
      </c>
      <c r="GL31" s="11">
        <f t="shared" si="26"/>
        <v>2275.5</v>
      </c>
      <c r="GS31" s="11">
        <f t="shared" si="27"/>
        <v>0</v>
      </c>
      <c r="GW31" s="3">
        <v>10</v>
      </c>
      <c r="GX31" s="14">
        <v>19.600000000000001</v>
      </c>
      <c r="GY31" s="11">
        <v>111</v>
      </c>
      <c r="GZ31" s="11">
        <f t="shared" si="28"/>
        <v>2175.6000000000004</v>
      </c>
      <c r="HD31" s="3">
        <v>10</v>
      </c>
      <c r="HE31" s="14">
        <v>17.100000000000001</v>
      </c>
      <c r="HF31" s="11">
        <v>111</v>
      </c>
      <c r="HG31" s="11">
        <f t="shared" si="29"/>
        <v>1898.1000000000001</v>
      </c>
      <c r="HN31" s="11">
        <f t="shared" si="30"/>
        <v>0</v>
      </c>
      <c r="HU31" s="11">
        <f t="shared" si="32"/>
        <v>0</v>
      </c>
      <c r="HY31" s="3">
        <v>10</v>
      </c>
      <c r="HZ31" s="14">
        <v>19.5</v>
      </c>
      <c r="IA31" s="11">
        <v>111</v>
      </c>
      <c r="IB31" s="11">
        <f t="shared" si="33"/>
        <v>2164.5</v>
      </c>
      <c r="IF31" s="3">
        <v>20</v>
      </c>
      <c r="IG31" s="14">
        <v>45.2</v>
      </c>
      <c r="IH31" s="11">
        <v>111</v>
      </c>
      <c r="II31" s="11">
        <f t="shared" si="34"/>
        <v>5017.2000000000007</v>
      </c>
      <c r="IM31" s="3">
        <v>5</v>
      </c>
      <c r="IN31" s="14">
        <v>10.4</v>
      </c>
      <c r="IO31" s="11">
        <v>114</v>
      </c>
      <c r="IP31" s="11">
        <f t="shared" si="35"/>
        <v>1185.6000000000001</v>
      </c>
      <c r="IT31" s="3">
        <v>10</v>
      </c>
      <c r="IU31" s="14">
        <v>20.7</v>
      </c>
      <c r="IV31" s="11">
        <v>111</v>
      </c>
      <c r="IW31" s="11">
        <f t="shared" si="36"/>
        <v>2297.6999999999998</v>
      </c>
      <c r="JD31" s="11">
        <f t="shared" si="37"/>
        <v>0</v>
      </c>
      <c r="JK31" s="11">
        <f t="shared" si="38"/>
        <v>0</v>
      </c>
      <c r="JR31" s="11">
        <f t="shared" si="39"/>
        <v>0</v>
      </c>
      <c r="JY31" s="11">
        <f t="shared" si="40"/>
        <v>0</v>
      </c>
      <c r="KC31" s="3">
        <v>10</v>
      </c>
      <c r="KD31" s="14">
        <v>22.8</v>
      </c>
      <c r="KE31" s="11">
        <v>111</v>
      </c>
      <c r="KF31" s="11">
        <f t="shared" si="41"/>
        <v>2530.8000000000002</v>
      </c>
      <c r="KJ31" s="3">
        <v>15</v>
      </c>
      <c r="KK31" s="14">
        <v>31.7</v>
      </c>
      <c r="KL31" s="11">
        <v>113</v>
      </c>
      <c r="KM31" s="11">
        <f t="shared" si="42"/>
        <v>3582.1</v>
      </c>
      <c r="KT31" s="11">
        <f t="shared" si="43"/>
        <v>0</v>
      </c>
      <c r="LA31" s="11">
        <f t="shared" si="44"/>
        <v>0</v>
      </c>
      <c r="LH31" s="11">
        <f t="shared" si="45"/>
        <v>0</v>
      </c>
      <c r="LO31" s="11">
        <f t="shared" si="46"/>
        <v>0</v>
      </c>
      <c r="LV31" s="11">
        <f t="shared" si="47"/>
        <v>0</v>
      </c>
      <c r="MC31" s="11">
        <f t="shared" si="48"/>
        <v>0</v>
      </c>
      <c r="MJ31" s="11">
        <f t="shared" si="49"/>
        <v>0</v>
      </c>
      <c r="MQ31" s="11">
        <f t="shared" si="50"/>
        <v>0</v>
      </c>
      <c r="MX31" s="11">
        <f t="shared" si="51"/>
        <v>0</v>
      </c>
      <c r="NE31" s="11">
        <f t="shared" si="52"/>
        <v>0</v>
      </c>
      <c r="NL31" s="11">
        <f t="shared" si="53"/>
        <v>0</v>
      </c>
      <c r="NS31" s="11">
        <f t="shared" si="54"/>
        <v>0</v>
      </c>
      <c r="NZ31" s="11">
        <f t="shared" si="55"/>
        <v>0</v>
      </c>
      <c r="OG31" s="11">
        <f t="shared" si="56"/>
        <v>0</v>
      </c>
      <c r="ON31" s="11">
        <f t="shared" si="57"/>
        <v>0</v>
      </c>
      <c r="OU31" s="11">
        <f t="shared" si="58"/>
        <v>0</v>
      </c>
      <c r="PB31" s="11">
        <f t="shared" si="59"/>
        <v>0</v>
      </c>
      <c r="PI31" s="11">
        <f t="shared" si="60"/>
        <v>0</v>
      </c>
      <c r="PP31" s="11">
        <f t="shared" si="61"/>
        <v>0</v>
      </c>
      <c r="PW31" s="11">
        <f t="shared" si="62"/>
        <v>0</v>
      </c>
      <c r="QD31" s="11">
        <f t="shared" si="63"/>
        <v>0</v>
      </c>
      <c r="QK31" s="11">
        <f t="shared" si="64"/>
        <v>0</v>
      </c>
      <c r="QR31" s="11">
        <f t="shared" si="65"/>
        <v>0</v>
      </c>
      <c r="QY31" s="11">
        <f t="shared" si="66"/>
        <v>0</v>
      </c>
      <c r="RF31" s="11">
        <f t="shared" si="67"/>
        <v>0</v>
      </c>
      <c r="RM31" s="11">
        <f t="shared" si="68"/>
        <v>0</v>
      </c>
      <c r="RT31" s="11">
        <f t="shared" si="69"/>
        <v>0</v>
      </c>
      <c r="SA31" s="11">
        <f t="shared" si="70"/>
        <v>0</v>
      </c>
      <c r="SH31" s="11">
        <f t="shared" si="71"/>
        <v>0</v>
      </c>
      <c r="SO31" s="11">
        <f t="shared" si="72"/>
        <v>0</v>
      </c>
      <c r="SV31" s="11">
        <f t="shared" si="73"/>
        <v>0</v>
      </c>
      <c r="TC31" s="11">
        <f t="shared" si="74"/>
        <v>0</v>
      </c>
      <c r="TJ31" s="11">
        <f t="shared" si="75"/>
        <v>0</v>
      </c>
      <c r="TQ31" s="11">
        <f t="shared" si="76"/>
        <v>0</v>
      </c>
      <c r="TX31" s="11">
        <f t="shared" si="77"/>
        <v>0</v>
      </c>
      <c r="UE31" s="11">
        <f t="shared" si="78"/>
        <v>0</v>
      </c>
      <c r="UL31" s="11">
        <f t="shared" si="79"/>
        <v>0</v>
      </c>
      <c r="US31" s="11">
        <f t="shared" si="80"/>
        <v>0</v>
      </c>
    </row>
    <row r="32" spans="1:565" x14ac:dyDescent="0.2">
      <c r="A32" s="52">
        <v>44615</v>
      </c>
      <c r="B32" s="3">
        <v>60</v>
      </c>
      <c r="C32" s="14">
        <v>119.4</v>
      </c>
      <c r="D32" s="11">
        <v>114</v>
      </c>
      <c r="E32" s="11">
        <f t="shared" si="0"/>
        <v>13611.6</v>
      </c>
      <c r="I32" s="3">
        <v>25</v>
      </c>
      <c r="J32" s="14">
        <v>53.7</v>
      </c>
      <c r="K32" s="11">
        <v>115</v>
      </c>
      <c r="L32" s="11">
        <f t="shared" si="1"/>
        <v>6175.5</v>
      </c>
      <c r="S32" s="11">
        <f t="shared" si="2"/>
        <v>0</v>
      </c>
      <c r="Z32" s="11">
        <f t="shared" si="3"/>
        <v>0</v>
      </c>
      <c r="AD32" s="3">
        <v>30</v>
      </c>
      <c r="AE32" s="14">
        <v>63.3</v>
      </c>
      <c r="AF32" s="11">
        <v>115</v>
      </c>
      <c r="AG32" s="11">
        <f t="shared" si="4"/>
        <v>7279.5</v>
      </c>
      <c r="AK32" s="3">
        <v>15</v>
      </c>
      <c r="AL32" s="14">
        <v>31.7</v>
      </c>
      <c r="AM32" s="11">
        <v>117</v>
      </c>
      <c r="AN32" s="11">
        <f t="shared" si="5"/>
        <v>3708.9</v>
      </c>
      <c r="AR32" s="3">
        <v>35</v>
      </c>
      <c r="AS32" s="14">
        <v>78.400000000000006</v>
      </c>
      <c r="AT32" s="11">
        <v>115</v>
      </c>
      <c r="AU32" s="11">
        <f t="shared" si="6"/>
        <v>9016</v>
      </c>
      <c r="AY32" s="3">
        <v>30</v>
      </c>
      <c r="AZ32" s="14">
        <v>67.099999999999994</v>
      </c>
      <c r="BA32" s="11">
        <v>115</v>
      </c>
      <c r="BB32" s="11">
        <f t="shared" si="7"/>
        <v>7716.4999999999991</v>
      </c>
      <c r="BF32" s="3">
        <v>20</v>
      </c>
      <c r="BG32" s="14">
        <v>44.3</v>
      </c>
      <c r="BH32" s="11">
        <v>115</v>
      </c>
      <c r="BI32" s="11">
        <f t="shared" si="8"/>
        <v>5094.5</v>
      </c>
      <c r="BP32" s="11">
        <f t="shared" si="11"/>
        <v>0</v>
      </c>
      <c r="BT32" s="3">
        <v>20</v>
      </c>
      <c r="BU32" s="14">
        <v>44.7</v>
      </c>
      <c r="BV32" s="11">
        <v>115</v>
      </c>
      <c r="BW32" s="11">
        <f t="shared" si="12"/>
        <v>5140.5</v>
      </c>
      <c r="CD32" s="11">
        <f t="shared" si="9"/>
        <v>0</v>
      </c>
      <c r="CH32" s="3">
        <v>30</v>
      </c>
      <c r="CI32" s="14">
        <v>51.3</v>
      </c>
      <c r="CJ32" s="11">
        <v>115</v>
      </c>
      <c r="CK32" s="11">
        <f t="shared" si="10"/>
        <v>5899.5</v>
      </c>
      <c r="CO32" s="3">
        <v>10</v>
      </c>
      <c r="CP32" s="14">
        <v>19.8</v>
      </c>
      <c r="CQ32" s="11">
        <v>117</v>
      </c>
      <c r="CR32" s="11">
        <f t="shared" si="13"/>
        <v>2316.6</v>
      </c>
      <c r="CY32" s="11">
        <f t="shared" si="14"/>
        <v>0</v>
      </c>
      <c r="DF32" s="11">
        <f t="shared" si="18"/>
        <v>0</v>
      </c>
      <c r="DM32" s="11">
        <f t="shared" si="19"/>
        <v>0</v>
      </c>
      <c r="DQ32" s="3">
        <v>25</v>
      </c>
      <c r="DR32" s="14">
        <v>50.5</v>
      </c>
      <c r="DS32" s="11">
        <v>115</v>
      </c>
      <c r="DT32" s="11">
        <f t="shared" si="15"/>
        <v>5807.5</v>
      </c>
      <c r="DX32" s="3">
        <v>15</v>
      </c>
      <c r="DY32" s="14">
        <v>31.6</v>
      </c>
      <c r="DZ32" s="11">
        <v>115</v>
      </c>
      <c r="EA32" s="11">
        <f t="shared" si="16"/>
        <v>3634</v>
      </c>
      <c r="EE32" s="3">
        <v>30</v>
      </c>
      <c r="EF32" s="14">
        <v>62.3</v>
      </c>
      <c r="EG32" s="11">
        <v>115</v>
      </c>
      <c r="EH32" s="11">
        <f t="shared" si="17"/>
        <v>7164.5</v>
      </c>
      <c r="EL32" s="3">
        <v>30</v>
      </c>
      <c r="EM32" s="14">
        <v>62.2</v>
      </c>
      <c r="EN32" s="11">
        <v>115</v>
      </c>
      <c r="EO32" s="11">
        <f t="shared" si="31"/>
        <v>7153</v>
      </c>
      <c r="EV32" s="11">
        <f t="shared" si="20"/>
        <v>0</v>
      </c>
      <c r="EZ32" s="3">
        <v>15</v>
      </c>
      <c r="FA32" s="14">
        <v>35.6</v>
      </c>
      <c r="FB32" s="11">
        <v>117</v>
      </c>
      <c r="FC32" s="11">
        <f t="shared" si="21"/>
        <v>4165.2</v>
      </c>
      <c r="FJ32" s="11">
        <f t="shared" si="22"/>
        <v>0</v>
      </c>
      <c r="FQ32" s="11">
        <f t="shared" si="23"/>
        <v>0</v>
      </c>
      <c r="FX32" s="11">
        <f t="shared" si="24"/>
        <v>0</v>
      </c>
      <c r="GB32" s="3">
        <v>50</v>
      </c>
      <c r="GC32" s="14">
        <v>102.1</v>
      </c>
      <c r="GD32" s="11">
        <v>115</v>
      </c>
      <c r="GE32" s="11">
        <f t="shared" si="25"/>
        <v>11741.5</v>
      </c>
      <c r="GI32" s="3">
        <v>35</v>
      </c>
      <c r="GJ32" s="14">
        <v>69.099999999999994</v>
      </c>
      <c r="GK32" s="11">
        <v>115</v>
      </c>
      <c r="GL32" s="11">
        <f t="shared" si="26"/>
        <v>7946.4999999999991</v>
      </c>
      <c r="GS32" s="11">
        <f t="shared" si="27"/>
        <v>0</v>
      </c>
      <c r="GW32" s="3">
        <v>20</v>
      </c>
      <c r="GX32" s="14">
        <v>45.4</v>
      </c>
      <c r="GY32" s="11">
        <v>115</v>
      </c>
      <c r="GZ32" s="11">
        <f t="shared" si="28"/>
        <v>5221</v>
      </c>
      <c r="HD32" s="3">
        <v>10</v>
      </c>
      <c r="HE32" s="14">
        <v>18.899999999999999</v>
      </c>
      <c r="HF32" s="11">
        <v>115</v>
      </c>
      <c r="HG32" s="11">
        <f t="shared" si="29"/>
        <v>2173.5</v>
      </c>
      <c r="HN32" s="11">
        <f t="shared" si="30"/>
        <v>0</v>
      </c>
      <c r="HU32" s="11">
        <f t="shared" si="32"/>
        <v>0</v>
      </c>
      <c r="HY32" s="3">
        <v>30</v>
      </c>
      <c r="HZ32" s="14">
        <v>60.3</v>
      </c>
      <c r="IA32" s="11">
        <v>115</v>
      </c>
      <c r="IB32" s="11">
        <f t="shared" si="33"/>
        <v>6934.5</v>
      </c>
      <c r="IF32" s="3">
        <v>20</v>
      </c>
      <c r="IG32" s="14">
        <v>41.9</v>
      </c>
      <c r="IH32" s="11">
        <v>115</v>
      </c>
      <c r="II32" s="11">
        <f t="shared" si="34"/>
        <v>4818.5</v>
      </c>
      <c r="IM32" s="3">
        <v>10</v>
      </c>
      <c r="IN32" s="14">
        <v>24.2</v>
      </c>
      <c r="IO32" s="11">
        <v>118</v>
      </c>
      <c r="IP32" s="11">
        <f t="shared" si="35"/>
        <v>2855.6</v>
      </c>
      <c r="IT32" s="3">
        <v>7</v>
      </c>
      <c r="IU32" s="14">
        <v>13.8</v>
      </c>
      <c r="IV32" s="11">
        <v>115</v>
      </c>
      <c r="IW32" s="11">
        <f t="shared" si="36"/>
        <v>1587</v>
      </c>
      <c r="JD32" s="11">
        <f t="shared" si="37"/>
        <v>0</v>
      </c>
      <c r="JK32" s="11">
        <f t="shared" si="38"/>
        <v>0</v>
      </c>
      <c r="JR32" s="11">
        <f t="shared" si="39"/>
        <v>0</v>
      </c>
      <c r="JY32" s="11">
        <f t="shared" si="40"/>
        <v>0</v>
      </c>
      <c r="KC32" s="3">
        <v>15</v>
      </c>
      <c r="KD32" s="14">
        <v>30.8</v>
      </c>
      <c r="KE32" s="11">
        <v>115</v>
      </c>
      <c r="KF32" s="11">
        <f t="shared" si="41"/>
        <v>3542</v>
      </c>
      <c r="KJ32" s="3">
        <v>25</v>
      </c>
      <c r="KK32" s="14">
        <v>53.8</v>
      </c>
      <c r="KL32" s="11">
        <v>117</v>
      </c>
      <c r="KM32" s="11">
        <f t="shared" si="42"/>
        <v>6294.5999999999995</v>
      </c>
      <c r="KT32" s="11">
        <f t="shared" si="43"/>
        <v>0</v>
      </c>
      <c r="KX32" s="3">
        <v>5</v>
      </c>
      <c r="KY32" s="14">
        <v>10.4</v>
      </c>
      <c r="KZ32" s="11">
        <v>117</v>
      </c>
      <c r="LA32" s="11">
        <f t="shared" si="44"/>
        <v>1216.8</v>
      </c>
      <c r="LH32" s="11">
        <f t="shared" si="45"/>
        <v>0</v>
      </c>
      <c r="LO32" s="11">
        <f t="shared" si="46"/>
        <v>0</v>
      </c>
      <c r="LV32" s="11">
        <f t="shared" si="47"/>
        <v>0</v>
      </c>
      <c r="MC32" s="11">
        <f t="shared" si="48"/>
        <v>0</v>
      </c>
      <c r="MJ32" s="11">
        <f t="shared" si="49"/>
        <v>0</v>
      </c>
      <c r="MQ32" s="11">
        <f t="shared" si="50"/>
        <v>0</v>
      </c>
      <c r="MX32" s="11">
        <f t="shared" si="51"/>
        <v>0</v>
      </c>
      <c r="NE32" s="11">
        <f t="shared" si="52"/>
        <v>0</v>
      </c>
      <c r="NL32" s="11">
        <f t="shared" si="53"/>
        <v>0</v>
      </c>
      <c r="NS32" s="11">
        <f t="shared" si="54"/>
        <v>0</v>
      </c>
      <c r="NZ32" s="11">
        <f t="shared" si="55"/>
        <v>0</v>
      </c>
      <c r="OG32" s="11">
        <f t="shared" si="56"/>
        <v>0</v>
      </c>
      <c r="ON32" s="11">
        <f t="shared" si="57"/>
        <v>0</v>
      </c>
      <c r="OU32" s="11">
        <f t="shared" si="58"/>
        <v>0</v>
      </c>
      <c r="PB32" s="11">
        <f t="shared" si="59"/>
        <v>0</v>
      </c>
      <c r="PI32" s="11">
        <f t="shared" si="60"/>
        <v>0</v>
      </c>
      <c r="PP32" s="11">
        <f t="shared" si="61"/>
        <v>0</v>
      </c>
      <c r="PW32" s="11">
        <f t="shared" si="62"/>
        <v>0</v>
      </c>
      <c r="QD32" s="11">
        <f t="shared" si="63"/>
        <v>0</v>
      </c>
      <c r="QK32" s="11">
        <f t="shared" si="64"/>
        <v>0</v>
      </c>
      <c r="QR32" s="11">
        <f t="shared" si="65"/>
        <v>0</v>
      </c>
      <c r="QY32" s="11">
        <f t="shared" si="66"/>
        <v>0</v>
      </c>
      <c r="RF32" s="11">
        <f t="shared" si="67"/>
        <v>0</v>
      </c>
      <c r="RM32" s="11">
        <f t="shared" si="68"/>
        <v>0</v>
      </c>
      <c r="RT32" s="11">
        <f t="shared" si="69"/>
        <v>0</v>
      </c>
      <c r="SA32" s="11">
        <f t="shared" si="70"/>
        <v>0</v>
      </c>
      <c r="SH32" s="11">
        <f t="shared" si="71"/>
        <v>0</v>
      </c>
      <c r="SO32" s="11">
        <f t="shared" si="72"/>
        <v>0</v>
      </c>
      <c r="SV32" s="11">
        <f t="shared" si="73"/>
        <v>0</v>
      </c>
      <c r="TC32" s="11">
        <f t="shared" si="74"/>
        <v>0</v>
      </c>
      <c r="TJ32" s="11">
        <f t="shared" si="75"/>
        <v>0</v>
      </c>
      <c r="TQ32" s="11">
        <f t="shared" si="76"/>
        <v>0</v>
      </c>
      <c r="TX32" s="11">
        <f t="shared" si="77"/>
        <v>0</v>
      </c>
      <c r="UE32" s="11">
        <f t="shared" si="78"/>
        <v>0</v>
      </c>
      <c r="UL32" s="11">
        <f t="shared" si="79"/>
        <v>0</v>
      </c>
      <c r="US32" s="11">
        <f t="shared" si="80"/>
        <v>0</v>
      </c>
    </row>
    <row r="33" spans="1:565" x14ac:dyDescent="0.2">
      <c r="A33" s="52">
        <v>44616</v>
      </c>
      <c r="E33" s="11">
        <f t="shared" si="0"/>
        <v>0</v>
      </c>
      <c r="L33" s="11">
        <f t="shared" si="1"/>
        <v>0</v>
      </c>
      <c r="S33" s="11">
        <f t="shared" si="2"/>
        <v>0</v>
      </c>
      <c r="Z33" s="11">
        <f t="shared" si="3"/>
        <v>0</v>
      </c>
      <c r="AG33" s="11">
        <f t="shared" si="4"/>
        <v>0</v>
      </c>
      <c r="AN33" s="11">
        <f t="shared" si="5"/>
        <v>0</v>
      </c>
      <c r="AR33" s="3">
        <v>30</v>
      </c>
      <c r="AS33" s="14">
        <v>58.1</v>
      </c>
      <c r="AT33" s="11">
        <v>117</v>
      </c>
      <c r="AU33" s="11">
        <f t="shared" si="6"/>
        <v>6797.7</v>
      </c>
      <c r="AY33" s="3">
        <v>20</v>
      </c>
      <c r="AZ33" s="14">
        <v>37.5</v>
      </c>
      <c r="BA33" s="11">
        <v>117</v>
      </c>
      <c r="BB33" s="11">
        <f t="shared" si="7"/>
        <v>4387.5</v>
      </c>
      <c r="BI33" s="11">
        <f t="shared" si="8"/>
        <v>0</v>
      </c>
      <c r="BP33" s="11">
        <f t="shared" si="11"/>
        <v>0</v>
      </c>
      <c r="BW33" s="11">
        <f t="shared" si="12"/>
        <v>0</v>
      </c>
      <c r="CD33" s="11">
        <f t="shared" si="9"/>
        <v>0</v>
      </c>
      <c r="CK33" s="11">
        <f t="shared" si="10"/>
        <v>0</v>
      </c>
      <c r="CR33" s="11">
        <f t="shared" si="13"/>
        <v>0</v>
      </c>
      <c r="CY33" s="11">
        <f t="shared" si="14"/>
        <v>0</v>
      </c>
      <c r="DF33" s="11">
        <f t="shared" si="18"/>
        <v>0</v>
      </c>
      <c r="DM33" s="11">
        <f t="shared" si="19"/>
        <v>0</v>
      </c>
      <c r="DT33" s="11">
        <f t="shared" si="15"/>
        <v>0</v>
      </c>
      <c r="EA33" s="11">
        <f t="shared" si="16"/>
        <v>0</v>
      </c>
      <c r="EH33" s="11">
        <f t="shared" si="17"/>
        <v>0</v>
      </c>
      <c r="EO33" s="11">
        <f t="shared" si="31"/>
        <v>0</v>
      </c>
      <c r="EV33" s="11">
        <f t="shared" si="20"/>
        <v>0</v>
      </c>
      <c r="EW33" s="11">
        <v>13280</v>
      </c>
      <c r="EX33" s="11">
        <v>23544</v>
      </c>
      <c r="FC33" s="11">
        <f t="shared" si="21"/>
        <v>0</v>
      </c>
      <c r="FJ33" s="11">
        <f t="shared" si="22"/>
        <v>0</v>
      </c>
      <c r="FQ33" s="11">
        <f t="shared" si="23"/>
        <v>0</v>
      </c>
      <c r="FX33" s="11">
        <f t="shared" si="24"/>
        <v>0</v>
      </c>
      <c r="FY33" s="11">
        <v>20000</v>
      </c>
      <c r="FZ33" s="11">
        <v>72546</v>
      </c>
      <c r="GE33" s="11">
        <f t="shared" si="25"/>
        <v>0</v>
      </c>
      <c r="GL33" s="11">
        <f t="shared" si="26"/>
        <v>0</v>
      </c>
      <c r="GS33" s="11">
        <f t="shared" si="27"/>
        <v>0</v>
      </c>
      <c r="GZ33" s="11">
        <f t="shared" si="28"/>
        <v>0</v>
      </c>
      <c r="HG33" s="11">
        <f t="shared" si="29"/>
        <v>0</v>
      </c>
      <c r="HN33" s="11">
        <f t="shared" si="30"/>
        <v>0</v>
      </c>
      <c r="HU33" s="11">
        <f t="shared" si="32"/>
        <v>0</v>
      </c>
      <c r="IB33" s="11">
        <f t="shared" si="33"/>
        <v>0</v>
      </c>
      <c r="II33" s="11">
        <f t="shared" si="34"/>
        <v>0</v>
      </c>
      <c r="IP33" s="11">
        <f t="shared" si="35"/>
        <v>0</v>
      </c>
      <c r="IW33" s="11">
        <f t="shared" si="36"/>
        <v>0</v>
      </c>
      <c r="JD33" s="11">
        <f t="shared" si="37"/>
        <v>0</v>
      </c>
      <c r="JK33" s="11">
        <f t="shared" si="38"/>
        <v>0</v>
      </c>
      <c r="JR33" s="11">
        <f t="shared" si="39"/>
        <v>0</v>
      </c>
      <c r="JY33" s="11">
        <f t="shared" si="40"/>
        <v>0</v>
      </c>
      <c r="KF33" s="11">
        <f t="shared" si="41"/>
        <v>0</v>
      </c>
      <c r="KM33" s="11">
        <f t="shared" si="42"/>
        <v>0</v>
      </c>
      <c r="KT33" s="11">
        <f t="shared" si="43"/>
        <v>0</v>
      </c>
      <c r="LA33" s="11">
        <f t="shared" si="44"/>
        <v>0</v>
      </c>
      <c r="LH33" s="11">
        <f t="shared" si="45"/>
        <v>0</v>
      </c>
      <c r="LO33" s="11">
        <f t="shared" si="46"/>
        <v>0</v>
      </c>
      <c r="LV33" s="11">
        <f t="shared" si="47"/>
        <v>0</v>
      </c>
      <c r="MC33" s="11">
        <f t="shared" si="48"/>
        <v>0</v>
      </c>
      <c r="MJ33" s="11">
        <f t="shared" si="49"/>
        <v>0</v>
      </c>
      <c r="MQ33" s="11">
        <f t="shared" si="50"/>
        <v>0</v>
      </c>
      <c r="MX33" s="11">
        <f t="shared" si="51"/>
        <v>0</v>
      </c>
      <c r="NE33" s="11">
        <f t="shared" si="52"/>
        <v>0</v>
      </c>
      <c r="NL33" s="11">
        <f t="shared" si="53"/>
        <v>0</v>
      </c>
      <c r="NS33" s="11">
        <f t="shared" si="54"/>
        <v>0</v>
      </c>
      <c r="NZ33" s="11">
        <f t="shared" si="55"/>
        <v>0</v>
      </c>
      <c r="OG33" s="11">
        <f t="shared" si="56"/>
        <v>0</v>
      </c>
      <c r="ON33" s="11">
        <f t="shared" si="57"/>
        <v>0</v>
      </c>
      <c r="OU33" s="11">
        <f t="shared" si="58"/>
        <v>0</v>
      </c>
      <c r="PB33" s="11">
        <f t="shared" si="59"/>
        <v>0</v>
      </c>
      <c r="PI33" s="11">
        <f t="shared" si="60"/>
        <v>0</v>
      </c>
      <c r="PP33" s="11">
        <f t="shared" si="61"/>
        <v>0</v>
      </c>
      <c r="PW33" s="11">
        <f t="shared" si="62"/>
        <v>0</v>
      </c>
      <c r="QD33" s="11">
        <f t="shared" si="63"/>
        <v>0</v>
      </c>
      <c r="QK33" s="11">
        <f t="shared" si="64"/>
        <v>0</v>
      </c>
      <c r="QR33" s="11">
        <f t="shared" si="65"/>
        <v>0</v>
      </c>
      <c r="QY33" s="11">
        <f t="shared" si="66"/>
        <v>0</v>
      </c>
      <c r="RF33" s="11">
        <f t="shared" si="67"/>
        <v>0</v>
      </c>
      <c r="RM33" s="11">
        <f t="shared" si="68"/>
        <v>0</v>
      </c>
      <c r="RT33" s="11">
        <f t="shared" si="69"/>
        <v>0</v>
      </c>
      <c r="SA33" s="11">
        <f t="shared" si="70"/>
        <v>0</v>
      </c>
      <c r="SH33" s="11">
        <f t="shared" si="71"/>
        <v>0</v>
      </c>
      <c r="SO33" s="11">
        <f t="shared" si="72"/>
        <v>0</v>
      </c>
      <c r="SV33" s="11">
        <f t="shared" si="73"/>
        <v>0</v>
      </c>
      <c r="TC33" s="11">
        <f t="shared" si="74"/>
        <v>0</v>
      </c>
      <c r="TJ33" s="11">
        <f t="shared" si="75"/>
        <v>0</v>
      </c>
      <c r="TQ33" s="11">
        <f t="shared" si="76"/>
        <v>0</v>
      </c>
      <c r="TX33" s="11">
        <f t="shared" si="77"/>
        <v>0</v>
      </c>
      <c r="UE33" s="11">
        <f t="shared" si="78"/>
        <v>0</v>
      </c>
      <c r="UL33" s="11">
        <f t="shared" si="79"/>
        <v>0</v>
      </c>
      <c r="US33" s="11">
        <f t="shared" si="80"/>
        <v>0</v>
      </c>
    </row>
    <row r="34" spans="1:565" x14ac:dyDescent="0.2">
      <c r="A34" s="52">
        <v>44617</v>
      </c>
      <c r="B34" s="3">
        <v>40</v>
      </c>
      <c r="C34" s="14">
        <v>73.7</v>
      </c>
      <c r="D34" s="11">
        <v>118</v>
      </c>
      <c r="E34" s="11">
        <f t="shared" si="0"/>
        <v>8696.6</v>
      </c>
      <c r="L34" s="11">
        <f t="shared" si="1"/>
        <v>0</v>
      </c>
      <c r="S34" s="11">
        <f t="shared" si="2"/>
        <v>0</v>
      </c>
      <c r="Z34" s="11">
        <f t="shared" si="3"/>
        <v>0</v>
      </c>
      <c r="AD34" s="3">
        <v>50</v>
      </c>
      <c r="AE34" s="14">
        <v>99.7</v>
      </c>
      <c r="AF34" s="11">
        <v>119</v>
      </c>
      <c r="AG34" s="11">
        <f t="shared" si="4"/>
        <v>11864.300000000001</v>
      </c>
      <c r="AK34" s="3">
        <v>20</v>
      </c>
      <c r="AL34" s="14">
        <v>36.5</v>
      </c>
      <c r="AM34" s="11">
        <v>121</v>
      </c>
      <c r="AN34" s="11">
        <f t="shared" si="5"/>
        <v>4416.5</v>
      </c>
      <c r="AR34" s="3">
        <v>40</v>
      </c>
      <c r="AS34" s="14">
        <v>86.4</v>
      </c>
      <c r="AT34" s="11">
        <v>119</v>
      </c>
      <c r="AU34" s="11">
        <f t="shared" si="6"/>
        <v>10281.6</v>
      </c>
      <c r="AY34" s="3">
        <v>30</v>
      </c>
      <c r="AZ34" s="14">
        <v>60.4</v>
      </c>
      <c r="BA34" s="11">
        <v>119</v>
      </c>
      <c r="BB34" s="11">
        <f t="shared" si="7"/>
        <v>7187.5999999999995</v>
      </c>
      <c r="BF34" s="3">
        <v>15</v>
      </c>
      <c r="BG34" s="14">
        <v>28.9</v>
      </c>
      <c r="BH34" s="11">
        <v>119</v>
      </c>
      <c r="BI34" s="11">
        <f t="shared" si="8"/>
        <v>3439.1</v>
      </c>
      <c r="BP34" s="11">
        <f t="shared" si="11"/>
        <v>0</v>
      </c>
      <c r="BT34" s="3">
        <v>10</v>
      </c>
      <c r="BU34" s="14">
        <v>19.3</v>
      </c>
      <c r="BV34" s="11">
        <v>119</v>
      </c>
      <c r="BW34" s="11">
        <f t="shared" si="12"/>
        <v>2296.7000000000003</v>
      </c>
      <c r="CD34" s="11">
        <f t="shared" si="9"/>
        <v>0</v>
      </c>
      <c r="CH34" s="3">
        <v>10</v>
      </c>
      <c r="CI34" s="14">
        <v>17.2</v>
      </c>
      <c r="CJ34" s="11">
        <v>119</v>
      </c>
      <c r="CK34" s="11">
        <f t="shared" si="10"/>
        <v>2046.8</v>
      </c>
      <c r="CR34" s="11">
        <f t="shared" si="13"/>
        <v>0</v>
      </c>
      <c r="CY34" s="11">
        <f t="shared" si="14"/>
        <v>0</v>
      </c>
      <c r="DF34" s="11">
        <f t="shared" si="18"/>
        <v>0</v>
      </c>
      <c r="DM34" s="11">
        <f t="shared" si="19"/>
        <v>0</v>
      </c>
      <c r="DQ34" s="3">
        <v>20</v>
      </c>
      <c r="DR34" s="14">
        <v>32.700000000000003</v>
      </c>
      <c r="DS34" s="11">
        <v>119</v>
      </c>
      <c r="DT34" s="11">
        <f t="shared" si="15"/>
        <v>3891.3</v>
      </c>
      <c r="DX34" s="3">
        <v>10</v>
      </c>
      <c r="DY34" s="14">
        <v>19</v>
      </c>
      <c r="DZ34" s="11">
        <v>119</v>
      </c>
      <c r="EA34" s="11">
        <f t="shared" si="16"/>
        <v>2261</v>
      </c>
      <c r="EH34" s="11">
        <f t="shared" si="17"/>
        <v>0</v>
      </c>
      <c r="EL34" s="3">
        <v>10</v>
      </c>
      <c r="EM34" s="14">
        <v>20</v>
      </c>
      <c r="EN34" s="11">
        <v>119</v>
      </c>
      <c r="EO34" s="11">
        <f t="shared" si="31"/>
        <v>2380</v>
      </c>
      <c r="EP34" s="11" t="s">
        <v>88</v>
      </c>
      <c r="EV34" s="11">
        <f t="shared" si="20"/>
        <v>0</v>
      </c>
      <c r="EZ34" s="3">
        <v>10</v>
      </c>
      <c r="FA34" s="14">
        <v>20.399999999999999</v>
      </c>
      <c r="FB34" s="11">
        <v>121</v>
      </c>
      <c r="FC34" s="11">
        <f t="shared" si="21"/>
        <v>2468.3999999999996</v>
      </c>
      <c r="FJ34" s="11">
        <f t="shared" si="22"/>
        <v>0</v>
      </c>
      <c r="FQ34" s="11">
        <f t="shared" si="23"/>
        <v>0</v>
      </c>
      <c r="FX34" s="11">
        <f t="shared" si="24"/>
        <v>0</v>
      </c>
      <c r="GB34" s="3">
        <v>30</v>
      </c>
      <c r="GC34" s="14">
        <v>54.5</v>
      </c>
      <c r="GD34" s="11">
        <v>119</v>
      </c>
      <c r="GE34" s="11">
        <f t="shared" si="25"/>
        <v>6485.5</v>
      </c>
      <c r="GI34" s="3">
        <v>25</v>
      </c>
      <c r="GJ34" s="14">
        <v>44.7</v>
      </c>
      <c r="GK34" s="11">
        <v>119</v>
      </c>
      <c r="GL34" s="11">
        <f t="shared" si="26"/>
        <v>5319.3</v>
      </c>
      <c r="GS34" s="11">
        <f t="shared" si="27"/>
        <v>0</v>
      </c>
      <c r="GW34" s="3">
        <v>10</v>
      </c>
      <c r="GX34" s="14">
        <v>18.2</v>
      </c>
      <c r="GY34" s="11">
        <v>119</v>
      </c>
      <c r="GZ34" s="11">
        <f t="shared" si="28"/>
        <v>2165.7999999999997</v>
      </c>
      <c r="HG34" s="11">
        <f t="shared" si="29"/>
        <v>0</v>
      </c>
      <c r="HN34" s="11">
        <f t="shared" si="30"/>
        <v>0</v>
      </c>
      <c r="HU34" s="11">
        <f t="shared" si="32"/>
        <v>0</v>
      </c>
      <c r="HY34" s="3">
        <v>20</v>
      </c>
      <c r="HZ34" s="14">
        <v>34.799999999999997</v>
      </c>
      <c r="IA34" s="11">
        <v>119</v>
      </c>
      <c r="IB34" s="11">
        <f t="shared" si="33"/>
        <v>4141.2</v>
      </c>
      <c r="IF34" s="3">
        <v>20</v>
      </c>
      <c r="IG34" s="14">
        <v>38.6</v>
      </c>
      <c r="IH34" s="11">
        <v>119</v>
      </c>
      <c r="II34" s="11">
        <f t="shared" si="34"/>
        <v>4593.4000000000005</v>
      </c>
      <c r="IP34" s="11">
        <f t="shared" si="35"/>
        <v>0</v>
      </c>
      <c r="IT34" s="3">
        <v>20</v>
      </c>
      <c r="IU34" s="14">
        <v>29.7</v>
      </c>
      <c r="IV34" s="11">
        <v>119</v>
      </c>
      <c r="IW34" s="11">
        <f t="shared" si="36"/>
        <v>3534.2999999999997</v>
      </c>
      <c r="JD34" s="11">
        <f t="shared" si="37"/>
        <v>0</v>
      </c>
      <c r="JK34" s="11">
        <f t="shared" si="38"/>
        <v>0</v>
      </c>
      <c r="JR34" s="11">
        <f t="shared" si="39"/>
        <v>0</v>
      </c>
      <c r="JY34" s="11">
        <f t="shared" si="40"/>
        <v>0</v>
      </c>
      <c r="KC34" s="3">
        <v>10</v>
      </c>
      <c r="KD34" s="14">
        <v>18.5</v>
      </c>
      <c r="KE34" s="11">
        <v>119</v>
      </c>
      <c r="KF34" s="11">
        <f t="shared" si="41"/>
        <v>2201.5</v>
      </c>
      <c r="KJ34" s="3">
        <v>20</v>
      </c>
      <c r="KK34" s="14">
        <v>40.299999999999997</v>
      </c>
      <c r="KL34" s="11">
        <v>121</v>
      </c>
      <c r="KM34" s="11">
        <f t="shared" si="42"/>
        <v>4876.2999999999993</v>
      </c>
      <c r="KT34" s="11">
        <f t="shared" si="43"/>
        <v>0</v>
      </c>
      <c r="LA34" s="11">
        <f t="shared" si="44"/>
        <v>0</v>
      </c>
      <c r="LH34" s="11">
        <f t="shared" si="45"/>
        <v>0</v>
      </c>
      <c r="LO34" s="11">
        <f t="shared" si="46"/>
        <v>0</v>
      </c>
      <c r="LV34" s="11">
        <f t="shared" si="47"/>
        <v>0</v>
      </c>
      <c r="MC34" s="11">
        <f t="shared" si="48"/>
        <v>0</v>
      </c>
      <c r="MJ34" s="11">
        <f t="shared" si="49"/>
        <v>0</v>
      </c>
      <c r="MQ34" s="11">
        <f t="shared" si="50"/>
        <v>0</v>
      </c>
      <c r="MX34" s="11">
        <f t="shared" si="51"/>
        <v>0</v>
      </c>
      <c r="NE34" s="11">
        <f t="shared" si="52"/>
        <v>0</v>
      </c>
      <c r="NL34" s="11">
        <f t="shared" si="53"/>
        <v>0</v>
      </c>
      <c r="NS34" s="11">
        <f t="shared" si="54"/>
        <v>0</v>
      </c>
      <c r="NZ34" s="11">
        <f t="shared" si="55"/>
        <v>0</v>
      </c>
      <c r="OG34" s="11">
        <f t="shared" si="56"/>
        <v>0</v>
      </c>
      <c r="ON34" s="11">
        <f t="shared" si="57"/>
        <v>0</v>
      </c>
      <c r="OU34" s="11">
        <f t="shared" si="58"/>
        <v>0</v>
      </c>
      <c r="PB34" s="11">
        <f t="shared" si="59"/>
        <v>0</v>
      </c>
      <c r="PI34" s="11">
        <f t="shared" si="60"/>
        <v>0</v>
      </c>
      <c r="PP34" s="11">
        <f t="shared" si="61"/>
        <v>0</v>
      </c>
      <c r="PW34" s="11">
        <f t="shared" si="62"/>
        <v>0</v>
      </c>
      <c r="QD34" s="11">
        <f t="shared" si="63"/>
        <v>0</v>
      </c>
      <c r="QK34" s="11">
        <f t="shared" si="64"/>
        <v>0</v>
      </c>
      <c r="QR34" s="11">
        <f t="shared" si="65"/>
        <v>0</v>
      </c>
      <c r="QY34" s="11">
        <f t="shared" si="66"/>
        <v>0</v>
      </c>
      <c r="RF34" s="11">
        <f t="shared" si="67"/>
        <v>0</v>
      </c>
      <c r="RM34" s="11">
        <f t="shared" si="68"/>
        <v>0</v>
      </c>
      <c r="RT34" s="11">
        <f t="shared" si="69"/>
        <v>0</v>
      </c>
      <c r="SA34" s="11">
        <f t="shared" si="70"/>
        <v>0</v>
      </c>
      <c r="SH34" s="11">
        <f t="shared" si="71"/>
        <v>0</v>
      </c>
      <c r="SO34" s="11">
        <f t="shared" si="72"/>
        <v>0</v>
      </c>
      <c r="SV34" s="11">
        <f t="shared" si="73"/>
        <v>0</v>
      </c>
      <c r="TC34" s="11">
        <f t="shared" si="74"/>
        <v>0</v>
      </c>
      <c r="TJ34" s="11">
        <f t="shared" si="75"/>
        <v>0</v>
      </c>
      <c r="TQ34" s="11">
        <f t="shared" si="76"/>
        <v>0</v>
      </c>
      <c r="TX34" s="11">
        <f t="shared" si="77"/>
        <v>0</v>
      </c>
      <c r="UE34" s="11">
        <f t="shared" si="78"/>
        <v>0</v>
      </c>
      <c r="UL34" s="11">
        <f t="shared" si="79"/>
        <v>0</v>
      </c>
      <c r="US34" s="11">
        <f t="shared" si="80"/>
        <v>0</v>
      </c>
    </row>
    <row r="35" spans="1:565" x14ac:dyDescent="0.2">
      <c r="A35" s="52">
        <v>44618</v>
      </c>
      <c r="B35" s="3">
        <v>25</v>
      </c>
      <c r="C35" s="14">
        <v>50.5</v>
      </c>
      <c r="D35" s="11">
        <v>124</v>
      </c>
      <c r="E35" s="11">
        <f t="shared" si="0"/>
        <v>6262</v>
      </c>
      <c r="I35" s="3">
        <v>10</v>
      </c>
      <c r="J35" s="14">
        <v>18.100000000000001</v>
      </c>
      <c r="K35" s="11">
        <v>125</v>
      </c>
      <c r="L35" s="11">
        <f t="shared" si="1"/>
        <v>2262.5</v>
      </c>
      <c r="S35" s="11">
        <f t="shared" si="2"/>
        <v>0</v>
      </c>
      <c r="Z35" s="11">
        <f t="shared" si="3"/>
        <v>0</v>
      </c>
      <c r="AD35" s="3">
        <v>20</v>
      </c>
      <c r="AE35" s="14">
        <v>45.6</v>
      </c>
      <c r="AF35" s="11">
        <v>125</v>
      </c>
      <c r="AG35" s="11">
        <f t="shared" si="4"/>
        <v>5700</v>
      </c>
      <c r="AK35" s="3">
        <v>10</v>
      </c>
      <c r="AL35" s="14">
        <v>21.1</v>
      </c>
      <c r="AM35" s="11">
        <v>127</v>
      </c>
      <c r="AN35" s="11">
        <f t="shared" si="5"/>
        <v>2679.7000000000003</v>
      </c>
      <c r="AR35" s="3">
        <v>30</v>
      </c>
      <c r="AS35" s="14">
        <v>66.900000000000006</v>
      </c>
      <c r="AT35" s="11">
        <v>125</v>
      </c>
      <c r="AU35" s="11">
        <f t="shared" si="6"/>
        <v>8362.5</v>
      </c>
      <c r="AY35" s="3">
        <v>25</v>
      </c>
      <c r="AZ35" s="14">
        <v>55.1</v>
      </c>
      <c r="BA35" s="11">
        <v>125</v>
      </c>
      <c r="BB35" s="11">
        <f t="shared" si="7"/>
        <v>6887.5</v>
      </c>
      <c r="BF35" s="3">
        <v>10</v>
      </c>
      <c r="BG35" s="14">
        <v>21.4</v>
      </c>
      <c r="BH35" s="11">
        <v>125</v>
      </c>
      <c r="BI35" s="11">
        <f t="shared" si="8"/>
        <v>2675</v>
      </c>
      <c r="BM35" s="3">
        <v>10</v>
      </c>
      <c r="BN35" s="14">
        <v>19.600000000000001</v>
      </c>
      <c r="BO35" s="11">
        <v>129</v>
      </c>
      <c r="BP35" s="11">
        <f t="shared" si="11"/>
        <v>2528.4</v>
      </c>
      <c r="BT35" s="3">
        <v>5</v>
      </c>
      <c r="BU35" s="14">
        <v>10.8</v>
      </c>
      <c r="BV35" s="11">
        <v>125</v>
      </c>
      <c r="BW35" s="11">
        <f t="shared" si="12"/>
        <v>1350</v>
      </c>
      <c r="CD35" s="11">
        <f t="shared" si="9"/>
        <v>0</v>
      </c>
      <c r="CH35" s="3">
        <v>10</v>
      </c>
      <c r="CI35" s="14">
        <v>23.8</v>
      </c>
      <c r="CJ35" s="11">
        <v>125</v>
      </c>
      <c r="CK35" s="11">
        <f t="shared" si="10"/>
        <v>2975</v>
      </c>
      <c r="CO35" s="3">
        <v>8</v>
      </c>
      <c r="CP35" s="14">
        <v>18.3</v>
      </c>
      <c r="CQ35" s="11">
        <v>127</v>
      </c>
      <c r="CR35" s="11">
        <f t="shared" si="13"/>
        <v>2324.1</v>
      </c>
      <c r="CY35" s="11">
        <f t="shared" si="14"/>
        <v>0</v>
      </c>
      <c r="DF35" s="11">
        <f t="shared" si="18"/>
        <v>0</v>
      </c>
      <c r="DM35" s="11">
        <f t="shared" si="19"/>
        <v>0</v>
      </c>
      <c r="DQ35" s="3">
        <v>10</v>
      </c>
      <c r="DR35" s="14">
        <v>24.3</v>
      </c>
      <c r="DS35" s="11">
        <v>125</v>
      </c>
      <c r="DT35" s="11">
        <f t="shared" si="15"/>
        <v>3037.5</v>
      </c>
      <c r="DX35" s="3">
        <v>6</v>
      </c>
      <c r="DY35" s="14">
        <v>14.7</v>
      </c>
      <c r="DZ35" s="11">
        <v>125</v>
      </c>
      <c r="EA35" s="11">
        <f t="shared" si="16"/>
        <v>1837.5</v>
      </c>
      <c r="EE35" s="3">
        <v>10</v>
      </c>
      <c r="EF35" s="14">
        <v>21.6</v>
      </c>
      <c r="EG35" s="11">
        <v>125</v>
      </c>
      <c r="EH35" s="11">
        <f t="shared" si="17"/>
        <v>2700</v>
      </c>
      <c r="EL35" s="3">
        <v>10</v>
      </c>
      <c r="EM35" s="14">
        <v>23.2</v>
      </c>
      <c r="EN35" s="11">
        <v>125</v>
      </c>
      <c r="EO35" s="11">
        <f t="shared" si="31"/>
        <v>2900</v>
      </c>
      <c r="ES35" s="3">
        <v>30</v>
      </c>
      <c r="ET35" s="14">
        <v>69</v>
      </c>
      <c r="EU35" s="11">
        <v>122</v>
      </c>
      <c r="EV35" s="11">
        <f t="shared" si="20"/>
        <v>8418</v>
      </c>
      <c r="EZ35" s="3">
        <v>10</v>
      </c>
      <c r="FA35" s="14">
        <v>24.4</v>
      </c>
      <c r="FB35" s="11">
        <v>127</v>
      </c>
      <c r="FC35" s="11">
        <f t="shared" si="21"/>
        <v>3098.7999999999997</v>
      </c>
      <c r="FJ35" s="11">
        <f t="shared" si="22"/>
        <v>0</v>
      </c>
      <c r="FQ35" s="11">
        <f t="shared" si="23"/>
        <v>0</v>
      </c>
      <c r="FX35" s="11">
        <f t="shared" si="24"/>
        <v>0</v>
      </c>
      <c r="GB35" s="3">
        <v>25</v>
      </c>
      <c r="GC35" s="14">
        <v>57.6</v>
      </c>
      <c r="GD35" s="11">
        <v>125</v>
      </c>
      <c r="GE35" s="11">
        <f t="shared" si="25"/>
        <v>7200</v>
      </c>
      <c r="GI35" s="3">
        <v>5</v>
      </c>
      <c r="GJ35" s="14">
        <v>11.9</v>
      </c>
      <c r="GK35" s="11">
        <v>125</v>
      </c>
      <c r="GL35" s="11">
        <f t="shared" si="26"/>
        <v>1487.5</v>
      </c>
      <c r="GS35" s="11">
        <f t="shared" si="27"/>
        <v>0</v>
      </c>
      <c r="GZ35" s="11">
        <f t="shared" si="28"/>
        <v>0</v>
      </c>
      <c r="HG35" s="11">
        <f t="shared" si="29"/>
        <v>0</v>
      </c>
      <c r="HN35" s="11">
        <f t="shared" si="30"/>
        <v>0</v>
      </c>
      <c r="HU35" s="11">
        <f t="shared" si="32"/>
        <v>0</v>
      </c>
      <c r="HY35" s="3">
        <v>15</v>
      </c>
      <c r="HZ35" s="14">
        <v>29.2</v>
      </c>
      <c r="IA35" s="11">
        <v>125</v>
      </c>
      <c r="IB35" s="11">
        <f t="shared" si="33"/>
        <v>3650</v>
      </c>
      <c r="IF35" s="3">
        <v>10</v>
      </c>
      <c r="IG35" s="14">
        <v>22.5</v>
      </c>
      <c r="IH35" s="11">
        <v>125</v>
      </c>
      <c r="II35" s="11">
        <f t="shared" si="34"/>
        <v>2812.5</v>
      </c>
      <c r="IM35" s="3">
        <v>10</v>
      </c>
      <c r="IN35" s="14">
        <v>19.899999999999999</v>
      </c>
      <c r="IO35" s="11">
        <v>128</v>
      </c>
      <c r="IP35" s="11">
        <f t="shared" si="35"/>
        <v>2547.1999999999998</v>
      </c>
      <c r="IT35" s="3">
        <v>15</v>
      </c>
      <c r="IU35" s="14">
        <v>32.9</v>
      </c>
      <c r="IV35" s="11">
        <v>125</v>
      </c>
      <c r="IW35" s="11">
        <f t="shared" si="36"/>
        <v>4112.5</v>
      </c>
      <c r="JD35" s="11">
        <f t="shared" si="37"/>
        <v>0</v>
      </c>
      <c r="JK35" s="11">
        <f t="shared" si="38"/>
        <v>0</v>
      </c>
      <c r="JR35" s="11">
        <f t="shared" si="39"/>
        <v>0</v>
      </c>
      <c r="JY35" s="11">
        <f t="shared" si="40"/>
        <v>0</v>
      </c>
      <c r="KC35" s="3">
        <v>10</v>
      </c>
      <c r="KD35" s="14">
        <v>23.2</v>
      </c>
      <c r="KE35" s="11">
        <v>125</v>
      </c>
      <c r="KF35" s="11">
        <f t="shared" si="41"/>
        <v>2900</v>
      </c>
      <c r="KJ35" s="3">
        <v>10</v>
      </c>
      <c r="KK35" s="14">
        <v>24.1</v>
      </c>
      <c r="KL35" s="11">
        <v>127</v>
      </c>
      <c r="KM35" s="11">
        <f t="shared" si="42"/>
        <v>3060.7000000000003</v>
      </c>
      <c r="KT35" s="11">
        <f t="shared" si="43"/>
        <v>0</v>
      </c>
      <c r="LA35" s="11">
        <f t="shared" si="44"/>
        <v>0</v>
      </c>
      <c r="LH35" s="11">
        <f t="shared" si="45"/>
        <v>0</v>
      </c>
      <c r="LO35" s="11">
        <f t="shared" si="46"/>
        <v>0</v>
      </c>
      <c r="LV35" s="11">
        <f t="shared" si="47"/>
        <v>0</v>
      </c>
      <c r="MC35" s="11">
        <f t="shared" si="48"/>
        <v>0</v>
      </c>
      <c r="MJ35" s="11">
        <f t="shared" si="49"/>
        <v>0</v>
      </c>
      <c r="MQ35" s="11">
        <f t="shared" si="50"/>
        <v>0</v>
      </c>
      <c r="MX35" s="11">
        <f t="shared" si="51"/>
        <v>0</v>
      </c>
      <c r="NE35" s="11">
        <f t="shared" si="52"/>
        <v>0</v>
      </c>
      <c r="NL35" s="11">
        <f t="shared" si="53"/>
        <v>0</v>
      </c>
      <c r="NS35" s="11">
        <f t="shared" si="54"/>
        <v>0</v>
      </c>
      <c r="NZ35" s="11">
        <f t="shared" si="55"/>
        <v>0</v>
      </c>
      <c r="OG35" s="11">
        <f t="shared" si="56"/>
        <v>0</v>
      </c>
      <c r="ON35" s="11">
        <f t="shared" si="57"/>
        <v>0</v>
      </c>
      <c r="OU35" s="11">
        <f t="shared" si="58"/>
        <v>0</v>
      </c>
      <c r="PB35" s="11">
        <f t="shared" si="59"/>
        <v>0</v>
      </c>
      <c r="PI35" s="11">
        <f t="shared" si="60"/>
        <v>0</v>
      </c>
      <c r="PP35" s="11">
        <f t="shared" si="61"/>
        <v>0</v>
      </c>
      <c r="PW35" s="11">
        <f t="shared" si="62"/>
        <v>0</v>
      </c>
      <c r="QD35" s="11">
        <f t="shared" si="63"/>
        <v>0</v>
      </c>
      <c r="QK35" s="11">
        <f t="shared" si="64"/>
        <v>0</v>
      </c>
      <c r="QR35" s="11">
        <f t="shared" si="65"/>
        <v>0</v>
      </c>
      <c r="QY35" s="11">
        <f t="shared" si="66"/>
        <v>0</v>
      </c>
      <c r="RF35" s="11">
        <f t="shared" si="67"/>
        <v>0</v>
      </c>
      <c r="RM35" s="11">
        <f t="shared" si="68"/>
        <v>0</v>
      </c>
      <c r="RT35" s="11">
        <f t="shared" si="69"/>
        <v>0</v>
      </c>
      <c r="SA35" s="11">
        <f t="shared" si="70"/>
        <v>0</v>
      </c>
      <c r="SH35" s="11">
        <f t="shared" si="71"/>
        <v>0</v>
      </c>
      <c r="SO35" s="11">
        <f t="shared" si="72"/>
        <v>0</v>
      </c>
      <c r="SV35" s="11">
        <f t="shared" si="73"/>
        <v>0</v>
      </c>
      <c r="TC35" s="11">
        <f t="shared" si="74"/>
        <v>0</v>
      </c>
      <c r="TJ35" s="11">
        <f t="shared" si="75"/>
        <v>0</v>
      </c>
      <c r="TQ35" s="11">
        <f t="shared" si="76"/>
        <v>0</v>
      </c>
      <c r="TX35" s="11">
        <f t="shared" si="77"/>
        <v>0</v>
      </c>
      <c r="UE35" s="11">
        <f t="shared" si="78"/>
        <v>0</v>
      </c>
      <c r="UL35" s="11">
        <f t="shared" si="79"/>
        <v>0</v>
      </c>
      <c r="US35" s="11">
        <f t="shared" si="80"/>
        <v>0</v>
      </c>
    </row>
    <row r="36" spans="1:565" x14ac:dyDescent="0.2">
      <c r="A36" s="52">
        <v>44619</v>
      </c>
      <c r="B36" s="3">
        <v>40</v>
      </c>
      <c r="C36" s="14">
        <v>80</v>
      </c>
      <c r="D36" s="11">
        <v>130</v>
      </c>
      <c r="E36" s="11">
        <f t="shared" si="0"/>
        <v>10400</v>
      </c>
      <c r="I36" s="3">
        <v>25</v>
      </c>
      <c r="J36" s="14">
        <v>47.6</v>
      </c>
      <c r="K36" s="11">
        <v>131</v>
      </c>
      <c r="L36" s="11">
        <f t="shared" si="1"/>
        <v>6235.6</v>
      </c>
      <c r="S36" s="11">
        <f t="shared" si="2"/>
        <v>0</v>
      </c>
      <c r="Z36" s="11">
        <f t="shared" si="3"/>
        <v>0</v>
      </c>
      <c r="AG36" s="11">
        <f t="shared" si="4"/>
        <v>0</v>
      </c>
      <c r="AK36" s="3">
        <v>10</v>
      </c>
      <c r="AL36" s="14">
        <v>19.3</v>
      </c>
      <c r="AM36" s="11">
        <v>133</v>
      </c>
      <c r="AN36" s="11">
        <f t="shared" si="5"/>
        <v>2566.9</v>
      </c>
      <c r="AR36" s="3">
        <v>45</v>
      </c>
      <c r="AS36" s="14">
        <v>88.1</v>
      </c>
      <c r="AT36" s="11">
        <v>131</v>
      </c>
      <c r="AU36" s="11">
        <f t="shared" si="6"/>
        <v>11541.099999999999</v>
      </c>
      <c r="AY36" s="3">
        <v>40</v>
      </c>
      <c r="AZ36" s="14">
        <v>76.900000000000006</v>
      </c>
      <c r="BA36" s="11">
        <v>131</v>
      </c>
      <c r="BB36" s="11">
        <f t="shared" si="7"/>
        <v>10073.900000000001</v>
      </c>
      <c r="BF36" s="3">
        <v>20</v>
      </c>
      <c r="BG36" s="14">
        <v>40</v>
      </c>
      <c r="BH36" s="11">
        <v>131</v>
      </c>
      <c r="BI36" s="11">
        <f t="shared" si="8"/>
        <v>5240</v>
      </c>
      <c r="BP36" s="11">
        <f t="shared" si="11"/>
        <v>0</v>
      </c>
      <c r="BT36" s="3">
        <v>20</v>
      </c>
      <c r="BU36" s="14">
        <v>38.299999999999997</v>
      </c>
      <c r="BV36" s="11">
        <v>131</v>
      </c>
      <c r="BW36" s="11">
        <f t="shared" si="12"/>
        <v>5017.2999999999993</v>
      </c>
      <c r="CD36" s="11">
        <f t="shared" si="9"/>
        <v>0</v>
      </c>
      <c r="CH36" s="3">
        <v>10</v>
      </c>
      <c r="CI36" s="14">
        <v>22.2</v>
      </c>
      <c r="CJ36" s="11">
        <v>131</v>
      </c>
      <c r="CK36" s="11">
        <f t="shared" si="10"/>
        <v>2908.2</v>
      </c>
      <c r="CO36" s="3">
        <v>15</v>
      </c>
      <c r="CP36" s="14">
        <v>27.5</v>
      </c>
      <c r="CQ36" s="11">
        <v>133</v>
      </c>
      <c r="CR36" s="11">
        <f t="shared" si="13"/>
        <v>3657.5</v>
      </c>
      <c r="CY36" s="11">
        <f t="shared" si="14"/>
        <v>0</v>
      </c>
      <c r="DF36" s="11">
        <f t="shared" si="18"/>
        <v>0</v>
      </c>
      <c r="DM36" s="11">
        <f t="shared" si="19"/>
        <v>0</v>
      </c>
      <c r="DQ36" s="3">
        <v>30</v>
      </c>
      <c r="DR36" s="14">
        <v>58.6</v>
      </c>
      <c r="DS36" s="11">
        <v>131</v>
      </c>
      <c r="DT36" s="11">
        <f t="shared" si="15"/>
        <v>7676.6</v>
      </c>
      <c r="DX36" s="3">
        <v>20</v>
      </c>
      <c r="DY36" s="14">
        <v>38.5</v>
      </c>
      <c r="DZ36" s="11">
        <v>131</v>
      </c>
      <c r="EA36" s="11">
        <f t="shared" si="16"/>
        <v>5043.5</v>
      </c>
      <c r="EE36" s="3">
        <v>35</v>
      </c>
      <c r="EF36" s="14">
        <v>69</v>
      </c>
      <c r="EG36" s="11">
        <v>131</v>
      </c>
      <c r="EH36" s="11">
        <f t="shared" si="17"/>
        <v>9039</v>
      </c>
      <c r="EL36" s="3">
        <v>35</v>
      </c>
      <c r="EM36" s="14">
        <v>68.2</v>
      </c>
      <c r="EN36" s="11">
        <v>131</v>
      </c>
      <c r="EO36" s="11">
        <f t="shared" si="31"/>
        <v>8934.2000000000007</v>
      </c>
      <c r="EV36" s="11">
        <f t="shared" si="20"/>
        <v>0</v>
      </c>
      <c r="EW36" s="11">
        <v>18000</v>
      </c>
      <c r="EX36" s="11">
        <v>13962</v>
      </c>
      <c r="FC36" s="11">
        <f t="shared" si="21"/>
        <v>0</v>
      </c>
      <c r="FJ36" s="11">
        <f t="shared" si="22"/>
        <v>0</v>
      </c>
      <c r="FQ36" s="11">
        <f t="shared" si="23"/>
        <v>0</v>
      </c>
      <c r="FX36" s="11">
        <f t="shared" si="24"/>
        <v>0</v>
      </c>
      <c r="GB36" s="3">
        <v>45</v>
      </c>
      <c r="GC36" s="14">
        <v>88.3</v>
      </c>
      <c r="GD36" s="11">
        <v>131</v>
      </c>
      <c r="GE36" s="11">
        <f t="shared" si="25"/>
        <v>11567.3</v>
      </c>
      <c r="GI36" s="3">
        <v>25</v>
      </c>
      <c r="GJ36" s="14">
        <v>52.2</v>
      </c>
      <c r="GK36" s="11">
        <v>131</v>
      </c>
      <c r="GL36" s="11">
        <f t="shared" si="26"/>
        <v>6838.2000000000007</v>
      </c>
      <c r="GS36" s="11">
        <f t="shared" si="27"/>
        <v>0</v>
      </c>
      <c r="GW36" s="3">
        <v>15</v>
      </c>
      <c r="GX36" s="14">
        <v>28.3</v>
      </c>
      <c r="GY36" s="11">
        <v>131</v>
      </c>
      <c r="GZ36" s="11">
        <f t="shared" si="28"/>
        <v>3707.3</v>
      </c>
      <c r="HD36" s="3">
        <v>10</v>
      </c>
      <c r="HE36" s="14">
        <v>21.1</v>
      </c>
      <c r="HF36" s="11">
        <v>131</v>
      </c>
      <c r="HG36" s="11">
        <f t="shared" si="29"/>
        <v>2764.1000000000004</v>
      </c>
      <c r="HN36" s="11">
        <f t="shared" si="30"/>
        <v>0</v>
      </c>
      <c r="HU36" s="11">
        <f t="shared" si="32"/>
        <v>0</v>
      </c>
      <c r="HY36" s="3">
        <v>25</v>
      </c>
      <c r="HZ36" s="14">
        <v>48</v>
      </c>
      <c r="IA36" s="11">
        <v>131</v>
      </c>
      <c r="IB36" s="11">
        <f t="shared" si="33"/>
        <v>6288</v>
      </c>
      <c r="IF36" s="3">
        <v>20</v>
      </c>
      <c r="IG36" s="14">
        <v>39.299999999999997</v>
      </c>
      <c r="IH36" s="11">
        <v>131</v>
      </c>
      <c r="II36" s="11">
        <f t="shared" si="34"/>
        <v>5148.2999999999993</v>
      </c>
      <c r="IP36" s="11">
        <f t="shared" si="35"/>
        <v>0</v>
      </c>
      <c r="IT36" s="3">
        <v>10</v>
      </c>
      <c r="IU36" s="14">
        <v>18.3</v>
      </c>
      <c r="IV36" s="11">
        <v>131</v>
      </c>
      <c r="IW36" s="11">
        <f t="shared" si="36"/>
        <v>2397.3000000000002</v>
      </c>
      <c r="JD36" s="11">
        <f t="shared" si="37"/>
        <v>0</v>
      </c>
      <c r="JK36" s="11">
        <f t="shared" si="38"/>
        <v>0</v>
      </c>
      <c r="JR36" s="11">
        <f t="shared" si="39"/>
        <v>0</v>
      </c>
      <c r="JY36" s="11">
        <f t="shared" si="40"/>
        <v>0</v>
      </c>
      <c r="KC36" s="3">
        <v>10</v>
      </c>
      <c r="KD36" s="14">
        <v>18.399999999999999</v>
      </c>
      <c r="KE36" s="11">
        <v>131</v>
      </c>
      <c r="KF36" s="11">
        <f t="shared" si="41"/>
        <v>2410.3999999999996</v>
      </c>
      <c r="KJ36" s="3">
        <v>25</v>
      </c>
      <c r="KK36" s="14">
        <v>51.7</v>
      </c>
      <c r="KL36" s="11">
        <v>133</v>
      </c>
      <c r="KM36" s="11">
        <f t="shared" si="42"/>
        <v>6876.1</v>
      </c>
      <c r="KT36" s="11">
        <f t="shared" si="43"/>
        <v>0</v>
      </c>
      <c r="LA36" s="11">
        <f t="shared" si="44"/>
        <v>0</v>
      </c>
      <c r="LH36" s="11">
        <f t="shared" si="45"/>
        <v>0</v>
      </c>
      <c r="LO36" s="11">
        <f t="shared" si="46"/>
        <v>0</v>
      </c>
      <c r="LV36" s="11">
        <f t="shared" si="47"/>
        <v>0</v>
      </c>
      <c r="MC36" s="11">
        <f t="shared" si="48"/>
        <v>0</v>
      </c>
      <c r="MJ36" s="11">
        <f t="shared" si="49"/>
        <v>0</v>
      </c>
      <c r="MQ36" s="11">
        <f t="shared" si="50"/>
        <v>0</v>
      </c>
      <c r="MX36" s="11">
        <f t="shared" si="51"/>
        <v>0</v>
      </c>
      <c r="NE36" s="11">
        <f t="shared" si="52"/>
        <v>0</v>
      </c>
      <c r="NL36" s="11">
        <f t="shared" si="53"/>
        <v>0</v>
      </c>
      <c r="NS36" s="11">
        <f t="shared" si="54"/>
        <v>0</v>
      </c>
      <c r="NZ36" s="11">
        <f t="shared" si="55"/>
        <v>0</v>
      </c>
      <c r="OG36" s="11">
        <f t="shared" si="56"/>
        <v>0</v>
      </c>
      <c r="ON36" s="11">
        <f t="shared" si="57"/>
        <v>0</v>
      </c>
      <c r="OU36" s="11">
        <f t="shared" si="58"/>
        <v>0</v>
      </c>
      <c r="PB36" s="11">
        <f t="shared" si="59"/>
        <v>0</v>
      </c>
      <c r="PI36" s="11">
        <f t="shared" si="60"/>
        <v>0</v>
      </c>
      <c r="PP36" s="11">
        <f t="shared" si="61"/>
        <v>0</v>
      </c>
      <c r="PW36" s="11">
        <f t="shared" si="62"/>
        <v>0</v>
      </c>
      <c r="QD36" s="11">
        <f t="shared" si="63"/>
        <v>0</v>
      </c>
      <c r="QK36" s="11">
        <f t="shared" si="64"/>
        <v>0</v>
      </c>
      <c r="QR36" s="11">
        <f t="shared" si="65"/>
        <v>0</v>
      </c>
      <c r="QY36" s="11">
        <f t="shared" si="66"/>
        <v>0</v>
      </c>
      <c r="RF36" s="11">
        <f t="shared" si="67"/>
        <v>0</v>
      </c>
      <c r="RM36" s="11">
        <f t="shared" si="68"/>
        <v>0</v>
      </c>
      <c r="RT36" s="11">
        <f t="shared" si="69"/>
        <v>0</v>
      </c>
      <c r="SA36" s="11">
        <f t="shared" si="70"/>
        <v>0</v>
      </c>
      <c r="SH36" s="11">
        <f t="shared" si="71"/>
        <v>0</v>
      </c>
      <c r="SO36" s="11">
        <f t="shared" si="72"/>
        <v>0</v>
      </c>
      <c r="SV36" s="11">
        <f t="shared" si="73"/>
        <v>0</v>
      </c>
      <c r="TC36" s="11">
        <f t="shared" si="74"/>
        <v>0</v>
      </c>
      <c r="TJ36" s="11">
        <f t="shared" si="75"/>
        <v>0</v>
      </c>
      <c r="TQ36" s="11">
        <f t="shared" si="76"/>
        <v>0</v>
      </c>
      <c r="TX36" s="11">
        <f t="shared" si="77"/>
        <v>0</v>
      </c>
      <c r="UE36" s="11">
        <f t="shared" si="78"/>
        <v>0</v>
      </c>
      <c r="UL36" s="11">
        <f t="shared" si="79"/>
        <v>0</v>
      </c>
      <c r="US36" s="11">
        <f t="shared" si="80"/>
        <v>0</v>
      </c>
    </row>
    <row r="37" spans="1:565" x14ac:dyDescent="0.2">
      <c r="A37" s="52">
        <v>44620</v>
      </c>
      <c r="E37" s="11">
        <f t="shared" si="0"/>
        <v>0</v>
      </c>
      <c r="L37" s="11">
        <f t="shared" si="1"/>
        <v>0</v>
      </c>
      <c r="S37" s="11">
        <f t="shared" si="2"/>
        <v>0</v>
      </c>
      <c r="Z37" s="11">
        <f t="shared" si="3"/>
        <v>0</v>
      </c>
      <c r="AD37" s="3">
        <v>20</v>
      </c>
      <c r="AE37" s="14">
        <v>37.200000000000003</v>
      </c>
      <c r="AF37" s="11">
        <v>131</v>
      </c>
      <c r="AG37" s="11">
        <f t="shared" si="4"/>
        <v>4873.2000000000007</v>
      </c>
      <c r="AK37" s="3">
        <v>10</v>
      </c>
      <c r="AL37" s="14">
        <v>18.399999999999999</v>
      </c>
      <c r="AM37" s="11">
        <v>133</v>
      </c>
      <c r="AN37" s="11">
        <f t="shared" si="5"/>
        <v>2447.1999999999998</v>
      </c>
      <c r="AR37" s="3">
        <v>25</v>
      </c>
      <c r="AS37" s="14">
        <v>49</v>
      </c>
      <c r="AT37" s="11">
        <v>131</v>
      </c>
      <c r="AU37" s="11">
        <f t="shared" si="6"/>
        <v>6419</v>
      </c>
      <c r="AY37" s="3">
        <v>25</v>
      </c>
      <c r="AZ37" s="14">
        <v>49.2</v>
      </c>
      <c r="BA37" s="11">
        <v>131</v>
      </c>
      <c r="BB37" s="11">
        <f t="shared" si="7"/>
        <v>6445.2000000000007</v>
      </c>
      <c r="BF37" s="3">
        <v>5</v>
      </c>
      <c r="BG37" s="14">
        <v>9.6</v>
      </c>
      <c r="BH37" s="11">
        <v>131</v>
      </c>
      <c r="BI37" s="11">
        <f t="shared" si="8"/>
        <v>1257.5999999999999</v>
      </c>
      <c r="BP37" s="11">
        <f t="shared" si="11"/>
        <v>0</v>
      </c>
      <c r="BW37" s="11">
        <f t="shared" si="12"/>
        <v>0</v>
      </c>
      <c r="CD37" s="11">
        <f t="shared" si="9"/>
        <v>0</v>
      </c>
      <c r="CH37" s="3">
        <v>10</v>
      </c>
      <c r="CI37" s="14">
        <v>30.4</v>
      </c>
      <c r="CJ37" s="11">
        <v>131</v>
      </c>
      <c r="CK37" s="11">
        <f t="shared" si="10"/>
        <v>3982.3999999999996</v>
      </c>
      <c r="CR37" s="11">
        <f t="shared" si="13"/>
        <v>0</v>
      </c>
      <c r="CY37" s="11">
        <f t="shared" si="14"/>
        <v>0</v>
      </c>
      <c r="DF37" s="11">
        <f t="shared" si="18"/>
        <v>0</v>
      </c>
      <c r="DM37" s="11">
        <f t="shared" si="19"/>
        <v>0</v>
      </c>
      <c r="DQ37" s="3">
        <v>18</v>
      </c>
      <c r="DR37" s="14">
        <v>36.1</v>
      </c>
      <c r="DS37" s="11">
        <v>131</v>
      </c>
      <c r="DT37" s="11">
        <f t="shared" si="15"/>
        <v>4729.1000000000004</v>
      </c>
      <c r="DX37" s="3">
        <v>6</v>
      </c>
      <c r="DY37" s="14">
        <v>10.8</v>
      </c>
      <c r="DZ37" s="11">
        <v>131</v>
      </c>
      <c r="EA37" s="11">
        <f t="shared" si="16"/>
        <v>1414.8000000000002</v>
      </c>
      <c r="EE37" s="3">
        <v>10</v>
      </c>
      <c r="EF37" s="14">
        <v>18.2</v>
      </c>
      <c r="EG37" s="11">
        <v>131</v>
      </c>
      <c r="EH37" s="11">
        <f t="shared" si="17"/>
        <v>2384.1999999999998</v>
      </c>
      <c r="EL37" s="3">
        <v>10</v>
      </c>
      <c r="EM37" s="14">
        <v>21.3</v>
      </c>
      <c r="EN37" s="11">
        <v>131</v>
      </c>
      <c r="EO37" s="11">
        <f t="shared" si="31"/>
        <v>2790.3</v>
      </c>
      <c r="EV37" s="11">
        <f t="shared" si="20"/>
        <v>0</v>
      </c>
      <c r="FC37" s="11">
        <f t="shared" si="21"/>
        <v>0</v>
      </c>
      <c r="FJ37" s="11">
        <f t="shared" si="22"/>
        <v>0</v>
      </c>
      <c r="FQ37" s="11">
        <f t="shared" si="23"/>
        <v>0</v>
      </c>
      <c r="FX37" s="11">
        <f t="shared" si="24"/>
        <v>0</v>
      </c>
      <c r="GB37" s="3">
        <v>20</v>
      </c>
      <c r="GC37" s="14">
        <v>38.1</v>
      </c>
      <c r="GD37" s="11">
        <v>131</v>
      </c>
      <c r="GE37" s="11">
        <f t="shared" si="25"/>
        <v>4991.1000000000004</v>
      </c>
      <c r="GI37" s="3">
        <v>10</v>
      </c>
      <c r="GJ37" s="14">
        <v>21.2</v>
      </c>
      <c r="GK37" s="11">
        <v>131</v>
      </c>
      <c r="GL37" s="11">
        <f t="shared" si="26"/>
        <v>2777.2</v>
      </c>
      <c r="GP37" s="3">
        <v>20</v>
      </c>
      <c r="GQ37" s="14">
        <v>41.9</v>
      </c>
      <c r="GR37" s="11">
        <v>131</v>
      </c>
      <c r="GS37" s="11">
        <f t="shared" si="27"/>
        <v>5488.9</v>
      </c>
      <c r="GW37" s="3">
        <v>10</v>
      </c>
      <c r="GX37" s="14">
        <v>20.2</v>
      </c>
      <c r="GY37" s="11">
        <v>131</v>
      </c>
      <c r="GZ37" s="11">
        <f t="shared" si="28"/>
        <v>2646.2</v>
      </c>
      <c r="HD37" s="3">
        <v>10</v>
      </c>
      <c r="HE37" s="14">
        <v>17.899999999999999</v>
      </c>
      <c r="HF37" s="11">
        <v>131</v>
      </c>
      <c r="HG37" s="11">
        <f t="shared" si="29"/>
        <v>2344.8999999999996</v>
      </c>
      <c r="HN37" s="11">
        <f t="shared" si="30"/>
        <v>0</v>
      </c>
      <c r="HU37" s="11">
        <f t="shared" si="32"/>
        <v>0</v>
      </c>
      <c r="HY37" s="3">
        <v>5</v>
      </c>
      <c r="HZ37" s="14">
        <v>9.5</v>
      </c>
      <c r="IA37" s="11">
        <v>131</v>
      </c>
      <c r="IB37" s="11">
        <f t="shared" si="33"/>
        <v>1244.5</v>
      </c>
      <c r="IF37" s="3">
        <v>15</v>
      </c>
      <c r="IG37" s="14">
        <v>31</v>
      </c>
      <c r="IH37" s="11">
        <v>131</v>
      </c>
      <c r="II37" s="11">
        <f t="shared" si="34"/>
        <v>4061</v>
      </c>
      <c r="IM37" s="3">
        <v>10</v>
      </c>
      <c r="IN37" s="14">
        <v>17.600000000000001</v>
      </c>
      <c r="IO37" s="11">
        <v>134</v>
      </c>
      <c r="IP37" s="11">
        <f t="shared" si="35"/>
        <v>2358.4</v>
      </c>
      <c r="IT37" s="3">
        <v>10</v>
      </c>
      <c r="IU37" s="14">
        <v>20.7</v>
      </c>
      <c r="IV37" s="11">
        <v>131</v>
      </c>
      <c r="IW37" s="11">
        <f t="shared" si="36"/>
        <v>2711.7</v>
      </c>
      <c r="JD37" s="11">
        <f t="shared" si="37"/>
        <v>0</v>
      </c>
      <c r="JK37" s="11">
        <f t="shared" si="38"/>
        <v>0</v>
      </c>
      <c r="JR37" s="11">
        <f t="shared" si="39"/>
        <v>0</v>
      </c>
      <c r="JY37" s="11">
        <f t="shared" si="40"/>
        <v>0</v>
      </c>
      <c r="KF37" s="11">
        <f t="shared" si="41"/>
        <v>0</v>
      </c>
      <c r="KM37" s="11">
        <f t="shared" si="42"/>
        <v>0</v>
      </c>
      <c r="KQ37" s="3">
        <v>40</v>
      </c>
      <c r="KR37" s="14">
        <v>81</v>
      </c>
      <c r="KS37" s="11">
        <v>131</v>
      </c>
      <c r="KT37" s="11">
        <f t="shared" si="43"/>
        <v>10611</v>
      </c>
      <c r="LA37" s="11">
        <f t="shared" si="44"/>
        <v>0</v>
      </c>
      <c r="LH37" s="11">
        <f t="shared" si="45"/>
        <v>0</v>
      </c>
      <c r="LO37" s="11">
        <f t="shared" si="46"/>
        <v>0</v>
      </c>
      <c r="LV37" s="11">
        <f t="shared" si="47"/>
        <v>0</v>
      </c>
      <c r="MC37" s="11">
        <f t="shared" si="48"/>
        <v>0</v>
      </c>
      <c r="MJ37" s="11">
        <f t="shared" si="49"/>
        <v>0</v>
      </c>
      <c r="MQ37" s="11">
        <f t="shared" si="50"/>
        <v>0</v>
      </c>
      <c r="MX37" s="11">
        <f t="shared" si="51"/>
        <v>0</v>
      </c>
      <c r="NE37" s="11">
        <f t="shared" si="52"/>
        <v>0</v>
      </c>
      <c r="NL37" s="11">
        <f t="shared" si="53"/>
        <v>0</v>
      </c>
      <c r="NS37" s="11">
        <f t="shared" si="54"/>
        <v>0</v>
      </c>
      <c r="NZ37" s="11">
        <f t="shared" si="55"/>
        <v>0</v>
      </c>
      <c r="OG37" s="11">
        <f t="shared" si="56"/>
        <v>0</v>
      </c>
      <c r="ON37" s="11">
        <f t="shared" si="57"/>
        <v>0</v>
      </c>
      <c r="OU37" s="11">
        <f t="shared" si="58"/>
        <v>0</v>
      </c>
      <c r="PB37" s="11">
        <f t="shared" si="59"/>
        <v>0</v>
      </c>
      <c r="PI37" s="11">
        <f t="shared" si="60"/>
        <v>0</v>
      </c>
      <c r="PP37" s="11">
        <f t="shared" si="61"/>
        <v>0</v>
      </c>
      <c r="PW37" s="11">
        <f t="shared" si="62"/>
        <v>0</v>
      </c>
      <c r="QD37" s="11">
        <f t="shared" si="63"/>
        <v>0</v>
      </c>
      <c r="QK37" s="11">
        <f t="shared" si="64"/>
        <v>0</v>
      </c>
      <c r="QR37" s="11">
        <f t="shared" si="65"/>
        <v>0</v>
      </c>
      <c r="QY37" s="11">
        <f t="shared" si="66"/>
        <v>0</v>
      </c>
      <c r="RF37" s="11">
        <f t="shared" si="67"/>
        <v>0</v>
      </c>
      <c r="RM37" s="11">
        <f t="shared" si="68"/>
        <v>0</v>
      </c>
      <c r="RT37" s="11">
        <f t="shared" si="69"/>
        <v>0</v>
      </c>
      <c r="SA37" s="11">
        <f t="shared" si="70"/>
        <v>0</v>
      </c>
      <c r="SH37" s="11">
        <f t="shared" si="71"/>
        <v>0</v>
      </c>
      <c r="SO37" s="11">
        <f t="shared" si="72"/>
        <v>0</v>
      </c>
      <c r="SV37" s="11">
        <f t="shared" si="73"/>
        <v>0</v>
      </c>
      <c r="TC37" s="11">
        <f t="shared" si="74"/>
        <v>0</v>
      </c>
      <c r="TJ37" s="11">
        <f t="shared" si="75"/>
        <v>0</v>
      </c>
      <c r="TQ37" s="11">
        <f t="shared" si="76"/>
        <v>0</v>
      </c>
      <c r="TX37" s="11">
        <f t="shared" si="77"/>
        <v>0</v>
      </c>
      <c r="UE37" s="11">
        <f t="shared" si="78"/>
        <v>0</v>
      </c>
      <c r="UL37" s="11">
        <f t="shared" si="79"/>
        <v>0</v>
      </c>
      <c r="US37" s="11">
        <f t="shared" si="80"/>
        <v>0</v>
      </c>
    </row>
    <row r="38" spans="1:565" x14ac:dyDescent="0.2">
      <c r="A38" s="52">
        <v>44621</v>
      </c>
      <c r="B38" s="3">
        <v>60</v>
      </c>
      <c r="C38" s="14">
        <v>113.3</v>
      </c>
      <c r="D38" s="11">
        <v>130</v>
      </c>
      <c r="E38" s="11">
        <f t="shared" si="0"/>
        <v>14729</v>
      </c>
      <c r="I38" s="3">
        <v>10</v>
      </c>
      <c r="J38" s="14">
        <v>18.100000000000001</v>
      </c>
      <c r="K38" s="11">
        <v>131</v>
      </c>
      <c r="L38" s="11">
        <f t="shared" si="1"/>
        <v>2371.1000000000004</v>
      </c>
      <c r="S38" s="11">
        <f t="shared" si="2"/>
        <v>0</v>
      </c>
      <c r="Z38" s="11">
        <f t="shared" si="3"/>
        <v>0</v>
      </c>
      <c r="AG38" s="11">
        <f t="shared" si="4"/>
        <v>0</v>
      </c>
      <c r="AK38" s="3">
        <v>5</v>
      </c>
      <c r="AL38" s="14">
        <v>10.1</v>
      </c>
      <c r="AM38" s="11">
        <v>133</v>
      </c>
      <c r="AN38" s="11">
        <f t="shared" si="5"/>
        <v>1343.3</v>
      </c>
      <c r="AR38" s="3">
        <v>20</v>
      </c>
      <c r="AS38" s="14">
        <v>41</v>
      </c>
      <c r="AT38" s="11">
        <v>131</v>
      </c>
      <c r="AU38" s="11">
        <f t="shared" si="6"/>
        <v>5371</v>
      </c>
      <c r="AY38" s="3">
        <v>15</v>
      </c>
      <c r="AZ38" s="14">
        <v>28</v>
      </c>
      <c r="BA38" s="11">
        <v>131</v>
      </c>
      <c r="BB38" s="11">
        <f t="shared" si="7"/>
        <v>3668</v>
      </c>
      <c r="BI38" s="11">
        <f t="shared" si="8"/>
        <v>0</v>
      </c>
      <c r="BP38" s="11">
        <f t="shared" si="11"/>
        <v>0</v>
      </c>
      <c r="BW38" s="11">
        <f t="shared" si="12"/>
        <v>0</v>
      </c>
      <c r="CD38" s="11">
        <f t="shared" si="9"/>
        <v>0</v>
      </c>
      <c r="CK38" s="11">
        <f t="shared" si="10"/>
        <v>0</v>
      </c>
      <c r="CR38" s="11">
        <f t="shared" si="13"/>
        <v>0</v>
      </c>
      <c r="CY38" s="11">
        <f t="shared" si="14"/>
        <v>0</v>
      </c>
      <c r="DF38" s="11">
        <f t="shared" si="18"/>
        <v>0</v>
      </c>
      <c r="DM38" s="11">
        <f t="shared" si="19"/>
        <v>0</v>
      </c>
      <c r="DQ38" s="3">
        <v>20</v>
      </c>
      <c r="DR38" s="14">
        <v>36.5</v>
      </c>
      <c r="DS38" s="11">
        <v>131</v>
      </c>
      <c r="DT38" s="11">
        <f t="shared" si="15"/>
        <v>4781.5</v>
      </c>
      <c r="DX38" s="3">
        <v>10</v>
      </c>
      <c r="DY38" s="14">
        <v>17.5</v>
      </c>
      <c r="DZ38" s="11">
        <v>131</v>
      </c>
      <c r="EA38" s="11">
        <f t="shared" si="16"/>
        <v>2292.5</v>
      </c>
      <c r="EE38" s="3">
        <v>10</v>
      </c>
      <c r="EF38" s="14">
        <v>17.899999999999999</v>
      </c>
      <c r="EG38" s="11">
        <v>131</v>
      </c>
      <c r="EH38" s="11">
        <f t="shared" si="17"/>
        <v>2344.8999999999996</v>
      </c>
      <c r="EL38" s="3">
        <v>15</v>
      </c>
      <c r="EM38" s="14">
        <v>29.2</v>
      </c>
      <c r="EN38" s="11">
        <v>131</v>
      </c>
      <c r="EO38" s="11">
        <f t="shared" si="31"/>
        <v>3825.2</v>
      </c>
      <c r="EV38" s="11">
        <f t="shared" si="20"/>
        <v>0</v>
      </c>
      <c r="FC38" s="11">
        <f t="shared" si="21"/>
        <v>0</v>
      </c>
      <c r="FJ38" s="11">
        <f t="shared" si="22"/>
        <v>0</v>
      </c>
      <c r="FQ38" s="11">
        <f t="shared" si="23"/>
        <v>0</v>
      </c>
      <c r="FX38" s="11">
        <f t="shared" si="24"/>
        <v>0</v>
      </c>
      <c r="GB38" s="3">
        <v>30</v>
      </c>
      <c r="GC38" s="14">
        <v>52.2</v>
      </c>
      <c r="GD38" s="11">
        <v>131</v>
      </c>
      <c r="GE38" s="11">
        <f t="shared" si="25"/>
        <v>6838.2000000000007</v>
      </c>
      <c r="GL38" s="11">
        <f t="shared" si="26"/>
        <v>0</v>
      </c>
      <c r="GS38" s="11">
        <f t="shared" si="27"/>
        <v>0</v>
      </c>
      <c r="GZ38" s="11">
        <f t="shared" si="28"/>
        <v>0</v>
      </c>
      <c r="HG38" s="11">
        <f t="shared" si="29"/>
        <v>0</v>
      </c>
      <c r="HN38" s="11">
        <f t="shared" si="30"/>
        <v>0</v>
      </c>
      <c r="HU38" s="11">
        <f t="shared" si="32"/>
        <v>0</v>
      </c>
      <c r="IB38" s="11">
        <f t="shared" si="33"/>
        <v>0</v>
      </c>
      <c r="II38" s="11">
        <f t="shared" si="34"/>
        <v>0</v>
      </c>
      <c r="IP38" s="11">
        <f t="shared" si="35"/>
        <v>0</v>
      </c>
      <c r="IW38" s="11">
        <f t="shared" si="36"/>
        <v>0</v>
      </c>
      <c r="JD38" s="11">
        <f t="shared" si="37"/>
        <v>0</v>
      </c>
      <c r="JK38" s="11">
        <f t="shared" si="38"/>
        <v>0</v>
      </c>
      <c r="JR38" s="11">
        <f t="shared" si="39"/>
        <v>0</v>
      </c>
      <c r="JY38" s="11">
        <f t="shared" si="40"/>
        <v>0</v>
      </c>
      <c r="KF38" s="11">
        <f t="shared" si="41"/>
        <v>0</v>
      </c>
      <c r="KJ38" s="3">
        <v>15</v>
      </c>
      <c r="KK38" s="14">
        <v>28.9</v>
      </c>
      <c r="KL38" s="11">
        <v>133</v>
      </c>
      <c r="KM38" s="11">
        <f t="shared" si="42"/>
        <v>3843.7</v>
      </c>
      <c r="KT38" s="11">
        <f t="shared" si="43"/>
        <v>0</v>
      </c>
      <c r="LA38" s="11">
        <f t="shared" si="44"/>
        <v>0</v>
      </c>
      <c r="LE38" s="3">
        <v>10</v>
      </c>
      <c r="LF38" s="14">
        <v>19.7</v>
      </c>
      <c r="LG38" s="11">
        <v>131</v>
      </c>
      <c r="LH38" s="11">
        <f t="shared" si="45"/>
        <v>2580.6999999999998</v>
      </c>
      <c r="LO38" s="11">
        <f t="shared" si="46"/>
        <v>0</v>
      </c>
      <c r="LV38" s="11">
        <f t="shared" si="47"/>
        <v>0</v>
      </c>
      <c r="MC38" s="11">
        <f t="shared" si="48"/>
        <v>0</v>
      </c>
      <c r="MJ38" s="11">
        <f t="shared" si="49"/>
        <v>0</v>
      </c>
      <c r="MQ38" s="11">
        <f t="shared" si="50"/>
        <v>0</v>
      </c>
      <c r="MX38" s="11">
        <f t="shared" si="51"/>
        <v>0</v>
      </c>
      <c r="NE38" s="11">
        <f t="shared" si="52"/>
        <v>0</v>
      </c>
      <c r="NL38" s="11">
        <f t="shared" si="53"/>
        <v>0</v>
      </c>
      <c r="NS38" s="11">
        <f t="shared" si="54"/>
        <v>0</v>
      </c>
      <c r="NZ38" s="11">
        <f t="shared" si="55"/>
        <v>0</v>
      </c>
      <c r="OG38" s="11">
        <f t="shared" si="56"/>
        <v>0</v>
      </c>
      <c r="ON38" s="11">
        <f t="shared" si="57"/>
        <v>0</v>
      </c>
      <c r="OU38" s="11">
        <f t="shared" si="58"/>
        <v>0</v>
      </c>
      <c r="PB38" s="11">
        <f t="shared" si="59"/>
        <v>0</v>
      </c>
      <c r="PI38" s="11">
        <f t="shared" si="60"/>
        <v>0</v>
      </c>
      <c r="PP38" s="11">
        <f t="shared" si="61"/>
        <v>0</v>
      </c>
      <c r="PW38" s="11">
        <f t="shared" si="62"/>
        <v>0</v>
      </c>
      <c r="QD38" s="11">
        <f t="shared" si="63"/>
        <v>0</v>
      </c>
      <c r="QK38" s="11">
        <f t="shared" si="64"/>
        <v>0</v>
      </c>
      <c r="QR38" s="11">
        <f t="shared" si="65"/>
        <v>0</v>
      </c>
      <c r="QY38" s="11">
        <f t="shared" si="66"/>
        <v>0</v>
      </c>
      <c r="RF38" s="11">
        <f t="shared" si="67"/>
        <v>0</v>
      </c>
      <c r="RM38" s="11">
        <f t="shared" si="68"/>
        <v>0</v>
      </c>
      <c r="RT38" s="11">
        <f t="shared" si="69"/>
        <v>0</v>
      </c>
      <c r="SA38" s="11">
        <f t="shared" si="70"/>
        <v>0</v>
      </c>
      <c r="SH38" s="11">
        <f t="shared" si="71"/>
        <v>0</v>
      </c>
      <c r="SO38" s="11">
        <f t="shared" si="72"/>
        <v>0</v>
      </c>
      <c r="SV38" s="11">
        <f t="shared" si="73"/>
        <v>0</v>
      </c>
      <c r="TC38" s="11">
        <f t="shared" si="74"/>
        <v>0</v>
      </c>
      <c r="TJ38" s="11">
        <f t="shared" si="75"/>
        <v>0</v>
      </c>
      <c r="TQ38" s="11">
        <f t="shared" si="76"/>
        <v>0</v>
      </c>
      <c r="TX38" s="11">
        <f t="shared" si="77"/>
        <v>0</v>
      </c>
      <c r="UE38" s="11">
        <f t="shared" si="78"/>
        <v>0</v>
      </c>
      <c r="UL38" s="11">
        <f t="shared" si="79"/>
        <v>0</v>
      </c>
      <c r="US38" s="11">
        <f t="shared" si="80"/>
        <v>0</v>
      </c>
    </row>
    <row r="39" spans="1:565" x14ac:dyDescent="0.2">
      <c r="A39" s="52">
        <v>44622</v>
      </c>
      <c r="B39" s="3">
        <v>60</v>
      </c>
      <c r="C39" s="14">
        <v>108.6</v>
      </c>
      <c r="D39" s="11">
        <v>130</v>
      </c>
      <c r="E39" s="11">
        <f t="shared" si="0"/>
        <v>14118</v>
      </c>
      <c r="I39" s="3">
        <v>15</v>
      </c>
      <c r="J39" s="14">
        <v>25.7</v>
      </c>
      <c r="K39" s="11">
        <v>131</v>
      </c>
      <c r="L39" s="11">
        <f t="shared" si="1"/>
        <v>3366.7</v>
      </c>
      <c r="S39" s="11">
        <f t="shared" si="2"/>
        <v>0</v>
      </c>
      <c r="Z39" s="11">
        <f t="shared" si="3"/>
        <v>0</v>
      </c>
      <c r="AG39" s="11">
        <f t="shared" si="4"/>
        <v>0</v>
      </c>
      <c r="AK39" s="3">
        <v>5</v>
      </c>
      <c r="AL39" s="14">
        <v>8.5</v>
      </c>
      <c r="AM39" s="11">
        <v>133</v>
      </c>
      <c r="AN39" s="11">
        <f t="shared" si="5"/>
        <v>1130.5</v>
      </c>
      <c r="AR39" s="3">
        <v>25</v>
      </c>
      <c r="AS39" s="14">
        <v>47.7</v>
      </c>
      <c r="AT39" s="11">
        <v>131</v>
      </c>
      <c r="AU39" s="11">
        <f t="shared" si="6"/>
        <v>6248.7000000000007</v>
      </c>
      <c r="AY39" s="3">
        <v>20</v>
      </c>
      <c r="AZ39" s="14">
        <v>39</v>
      </c>
      <c r="BA39" s="11">
        <v>131</v>
      </c>
      <c r="BB39" s="11">
        <f t="shared" si="7"/>
        <v>5109</v>
      </c>
      <c r="BF39" s="3">
        <v>12</v>
      </c>
      <c r="BG39" s="14">
        <v>21.8</v>
      </c>
      <c r="BH39" s="11">
        <v>131</v>
      </c>
      <c r="BI39" s="11">
        <f t="shared" si="8"/>
        <v>2855.8</v>
      </c>
      <c r="BP39" s="11">
        <f t="shared" si="11"/>
        <v>0</v>
      </c>
      <c r="BT39" s="3">
        <v>5</v>
      </c>
      <c r="BU39" s="14">
        <v>10.199999999999999</v>
      </c>
      <c r="BV39" s="11">
        <v>131</v>
      </c>
      <c r="BW39" s="11">
        <f t="shared" si="12"/>
        <v>1336.1999999999998</v>
      </c>
      <c r="CD39" s="11">
        <f t="shared" si="9"/>
        <v>0</v>
      </c>
      <c r="CH39" s="3">
        <v>20</v>
      </c>
      <c r="CI39" s="14">
        <v>34.5</v>
      </c>
      <c r="CJ39" s="11">
        <v>131</v>
      </c>
      <c r="CK39" s="11">
        <f t="shared" si="10"/>
        <v>4519.5</v>
      </c>
      <c r="CR39" s="11">
        <f t="shared" si="13"/>
        <v>0</v>
      </c>
      <c r="CY39" s="11">
        <f t="shared" si="14"/>
        <v>0</v>
      </c>
      <c r="DF39" s="11">
        <f t="shared" si="18"/>
        <v>0</v>
      </c>
      <c r="DM39" s="11">
        <f t="shared" si="19"/>
        <v>0</v>
      </c>
      <c r="DQ39" s="3">
        <v>16</v>
      </c>
      <c r="DR39" s="14">
        <v>28.6</v>
      </c>
      <c r="DS39" s="11">
        <v>131</v>
      </c>
      <c r="DT39" s="11">
        <f t="shared" si="15"/>
        <v>3746.6000000000004</v>
      </c>
      <c r="DX39" s="3">
        <v>6</v>
      </c>
      <c r="DY39" s="14">
        <v>11.6</v>
      </c>
      <c r="DZ39" s="11">
        <v>131</v>
      </c>
      <c r="EA39" s="11">
        <f t="shared" si="16"/>
        <v>1519.6</v>
      </c>
      <c r="EE39" s="3">
        <v>15</v>
      </c>
      <c r="EF39" s="14">
        <v>26.9</v>
      </c>
      <c r="EG39" s="11">
        <v>131</v>
      </c>
      <c r="EH39" s="11">
        <f t="shared" si="17"/>
        <v>3523.8999999999996</v>
      </c>
      <c r="EL39" s="3">
        <v>15</v>
      </c>
      <c r="EM39" s="14">
        <v>28.7</v>
      </c>
      <c r="EN39" s="11">
        <v>131</v>
      </c>
      <c r="EO39" s="11">
        <f t="shared" si="31"/>
        <v>3759.7</v>
      </c>
      <c r="EV39" s="11">
        <f t="shared" si="20"/>
        <v>0</v>
      </c>
      <c r="FC39" s="11">
        <f t="shared" si="21"/>
        <v>0</v>
      </c>
      <c r="FJ39" s="11">
        <f t="shared" si="22"/>
        <v>0</v>
      </c>
      <c r="FQ39" s="11">
        <f t="shared" si="23"/>
        <v>0</v>
      </c>
      <c r="FX39" s="11">
        <f t="shared" si="24"/>
        <v>0</v>
      </c>
      <c r="GB39" s="3">
        <v>20</v>
      </c>
      <c r="GC39" s="14">
        <v>34.6</v>
      </c>
      <c r="GD39" s="11">
        <v>131</v>
      </c>
      <c r="GE39" s="11">
        <f t="shared" si="25"/>
        <v>4532.6000000000004</v>
      </c>
      <c r="GI39" s="3">
        <v>15</v>
      </c>
      <c r="GJ39" s="14">
        <v>28.5</v>
      </c>
      <c r="GK39" s="11">
        <v>131</v>
      </c>
      <c r="GL39" s="11">
        <f t="shared" si="26"/>
        <v>3733.5</v>
      </c>
      <c r="GS39" s="11">
        <f t="shared" si="27"/>
        <v>0</v>
      </c>
      <c r="GW39" s="3">
        <v>17</v>
      </c>
      <c r="GX39" s="14">
        <v>31.3</v>
      </c>
      <c r="GY39" s="11">
        <v>131</v>
      </c>
      <c r="GZ39" s="11">
        <f t="shared" si="28"/>
        <v>4100.3</v>
      </c>
      <c r="HD39" s="3">
        <v>15</v>
      </c>
      <c r="HE39" s="14">
        <v>27.2</v>
      </c>
      <c r="HF39" s="11">
        <v>131</v>
      </c>
      <c r="HG39" s="11">
        <f t="shared" si="29"/>
        <v>3563.2</v>
      </c>
      <c r="HN39" s="11">
        <f t="shared" si="30"/>
        <v>0</v>
      </c>
      <c r="HU39" s="11">
        <f t="shared" si="32"/>
        <v>0</v>
      </c>
      <c r="HY39" s="3">
        <v>10</v>
      </c>
      <c r="HZ39" s="14">
        <v>19.2</v>
      </c>
      <c r="IA39" s="11">
        <v>131</v>
      </c>
      <c r="IB39" s="11">
        <f t="shared" si="33"/>
        <v>2515.1999999999998</v>
      </c>
      <c r="IF39" s="3">
        <v>20</v>
      </c>
      <c r="IG39" s="14">
        <v>38</v>
      </c>
      <c r="IH39" s="11">
        <v>131</v>
      </c>
      <c r="II39" s="11">
        <f t="shared" si="34"/>
        <v>4978</v>
      </c>
      <c r="IP39" s="11">
        <f t="shared" si="35"/>
        <v>0</v>
      </c>
      <c r="IT39" s="3">
        <v>10</v>
      </c>
      <c r="IU39" s="14">
        <v>19.2</v>
      </c>
      <c r="IV39" s="11">
        <v>131</v>
      </c>
      <c r="IW39" s="11">
        <f t="shared" si="36"/>
        <v>2515.1999999999998</v>
      </c>
      <c r="JD39" s="11">
        <f t="shared" si="37"/>
        <v>0</v>
      </c>
      <c r="JK39" s="11">
        <f t="shared" si="38"/>
        <v>0</v>
      </c>
      <c r="JR39" s="11">
        <f t="shared" si="39"/>
        <v>0</v>
      </c>
      <c r="JY39" s="11">
        <f t="shared" si="40"/>
        <v>0</v>
      </c>
      <c r="KC39" s="3">
        <v>10</v>
      </c>
      <c r="KD39" s="14">
        <v>20.9</v>
      </c>
      <c r="KE39" s="11">
        <v>131</v>
      </c>
      <c r="KF39" s="11">
        <f t="shared" si="41"/>
        <v>2737.8999999999996</v>
      </c>
      <c r="KM39" s="11">
        <f t="shared" si="42"/>
        <v>0</v>
      </c>
      <c r="KT39" s="11">
        <f t="shared" si="43"/>
        <v>0</v>
      </c>
      <c r="LA39" s="11">
        <f t="shared" si="44"/>
        <v>0</v>
      </c>
      <c r="LH39" s="11">
        <f t="shared" si="45"/>
        <v>0</v>
      </c>
      <c r="LL39" s="3">
        <v>20</v>
      </c>
      <c r="LM39" s="14">
        <v>37.5</v>
      </c>
      <c r="LN39" s="11">
        <v>131</v>
      </c>
      <c r="LO39" s="11">
        <f t="shared" si="46"/>
        <v>4912.5</v>
      </c>
      <c r="LS39" s="3">
        <v>20</v>
      </c>
      <c r="LT39" s="14">
        <v>33.4</v>
      </c>
      <c r="LU39" s="11">
        <v>134</v>
      </c>
      <c r="LV39" s="11">
        <f t="shared" si="47"/>
        <v>4475.5999999999995</v>
      </c>
      <c r="MC39" s="11">
        <f t="shared" si="48"/>
        <v>0</v>
      </c>
      <c r="MJ39" s="11">
        <f t="shared" si="49"/>
        <v>0</v>
      </c>
      <c r="MQ39" s="11">
        <f t="shared" si="50"/>
        <v>0</v>
      </c>
      <c r="MX39" s="11">
        <f t="shared" si="51"/>
        <v>0</v>
      </c>
      <c r="NE39" s="11">
        <f t="shared" si="52"/>
        <v>0</v>
      </c>
      <c r="NL39" s="11">
        <f t="shared" si="53"/>
        <v>0</v>
      </c>
      <c r="NS39" s="11">
        <f t="shared" si="54"/>
        <v>0</v>
      </c>
      <c r="NZ39" s="11">
        <f t="shared" si="55"/>
        <v>0</v>
      </c>
      <c r="OG39" s="11">
        <f t="shared" si="56"/>
        <v>0</v>
      </c>
      <c r="ON39" s="11">
        <f t="shared" si="57"/>
        <v>0</v>
      </c>
      <c r="OU39" s="11">
        <f t="shared" si="58"/>
        <v>0</v>
      </c>
      <c r="PB39" s="11">
        <f t="shared" si="59"/>
        <v>0</v>
      </c>
      <c r="PI39" s="11">
        <f t="shared" si="60"/>
        <v>0</v>
      </c>
      <c r="PP39" s="11">
        <f t="shared" si="61"/>
        <v>0</v>
      </c>
      <c r="PW39" s="11">
        <f t="shared" si="62"/>
        <v>0</v>
      </c>
      <c r="QD39" s="11">
        <f t="shared" si="63"/>
        <v>0</v>
      </c>
      <c r="QK39" s="11">
        <f t="shared" si="64"/>
        <v>0</v>
      </c>
      <c r="QR39" s="11">
        <f t="shared" si="65"/>
        <v>0</v>
      </c>
      <c r="QY39" s="11">
        <f t="shared" si="66"/>
        <v>0</v>
      </c>
      <c r="RF39" s="11">
        <f t="shared" si="67"/>
        <v>0</v>
      </c>
      <c r="RM39" s="11">
        <f t="shared" si="68"/>
        <v>0</v>
      </c>
      <c r="RT39" s="11">
        <f t="shared" si="69"/>
        <v>0</v>
      </c>
      <c r="SA39" s="11">
        <f t="shared" si="70"/>
        <v>0</v>
      </c>
      <c r="SH39" s="11">
        <f t="shared" si="71"/>
        <v>0</v>
      </c>
      <c r="SO39" s="11">
        <f t="shared" si="72"/>
        <v>0</v>
      </c>
      <c r="SV39" s="11">
        <f t="shared" si="73"/>
        <v>0</v>
      </c>
      <c r="TC39" s="11">
        <f t="shared" si="74"/>
        <v>0</v>
      </c>
      <c r="TJ39" s="11">
        <f t="shared" si="75"/>
        <v>0</v>
      </c>
      <c r="TQ39" s="11">
        <f t="shared" si="76"/>
        <v>0</v>
      </c>
      <c r="TX39" s="11">
        <f t="shared" si="77"/>
        <v>0</v>
      </c>
      <c r="UE39" s="11">
        <f t="shared" si="78"/>
        <v>0</v>
      </c>
      <c r="UL39" s="11">
        <f t="shared" si="79"/>
        <v>0</v>
      </c>
      <c r="US39" s="11">
        <f t="shared" si="80"/>
        <v>0</v>
      </c>
    </row>
    <row r="40" spans="1:565" x14ac:dyDescent="0.2">
      <c r="A40" s="52">
        <v>44623</v>
      </c>
      <c r="E40" s="11">
        <f t="shared" si="0"/>
        <v>0</v>
      </c>
      <c r="L40" s="11">
        <f t="shared" si="1"/>
        <v>0</v>
      </c>
      <c r="S40" s="11">
        <f t="shared" si="2"/>
        <v>0</v>
      </c>
      <c r="Z40" s="11">
        <f t="shared" si="3"/>
        <v>0</v>
      </c>
      <c r="AG40" s="11">
        <f t="shared" si="4"/>
        <v>0</v>
      </c>
      <c r="AK40" s="3">
        <v>10</v>
      </c>
      <c r="AL40" s="14">
        <v>20.2</v>
      </c>
      <c r="AM40" s="11">
        <v>130</v>
      </c>
      <c r="AN40" s="11">
        <f t="shared" si="5"/>
        <v>2626</v>
      </c>
      <c r="AR40" s="3">
        <v>25</v>
      </c>
      <c r="AS40" s="14">
        <v>51.4</v>
      </c>
      <c r="AT40" s="11">
        <v>128</v>
      </c>
      <c r="AU40" s="11">
        <f t="shared" si="6"/>
        <v>6579.2</v>
      </c>
      <c r="AY40" s="3">
        <v>30</v>
      </c>
      <c r="AZ40" s="14">
        <v>64.599999999999994</v>
      </c>
      <c r="BA40" s="11">
        <v>128</v>
      </c>
      <c r="BB40" s="11">
        <f t="shared" si="7"/>
        <v>8268.7999999999993</v>
      </c>
      <c r="BF40" s="3">
        <v>6</v>
      </c>
      <c r="BG40" s="14">
        <v>11.6</v>
      </c>
      <c r="BH40" s="11">
        <v>128</v>
      </c>
      <c r="BI40" s="11">
        <f t="shared" si="8"/>
        <v>1484.8</v>
      </c>
      <c r="BP40" s="11">
        <f t="shared" si="11"/>
        <v>0</v>
      </c>
      <c r="BT40" s="3">
        <v>7</v>
      </c>
      <c r="BU40" s="14">
        <v>15.7</v>
      </c>
      <c r="BV40" s="11">
        <v>128</v>
      </c>
      <c r="BW40" s="11">
        <f t="shared" si="12"/>
        <v>2009.6</v>
      </c>
      <c r="CD40" s="11">
        <f t="shared" si="9"/>
        <v>0</v>
      </c>
      <c r="CK40" s="11">
        <f t="shared" si="10"/>
        <v>0</v>
      </c>
      <c r="CR40" s="11">
        <f t="shared" si="13"/>
        <v>0</v>
      </c>
      <c r="CY40" s="11">
        <f t="shared" si="14"/>
        <v>0</v>
      </c>
      <c r="DF40" s="11">
        <f t="shared" si="18"/>
        <v>0</v>
      </c>
      <c r="DM40" s="11">
        <f t="shared" si="19"/>
        <v>0</v>
      </c>
      <c r="DQ40" s="3">
        <v>15</v>
      </c>
      <c r="DR40" s="14">
        <v>33.299999999999997</v>
      </c>
      <c r="DS40" s="11">
        <v>128</v>
      </c>
      <c r="DT40" s="11">
        <f t="shared" si="15"/>
        <v>4262.3999999999996</v>
      </c>
      <c r="DX40" s="3">
        <v>5</v>
      </c>
      <c r="DY40" s="14">
        <v>10.4</v>
      </c>
      <c r="DZ40" s="11">
        <v>128</v>
      </c>
      <c r="EA40" s="11">
        <f t="shared" si="16"/>
        <v>1331.2</v>
      </c>
      <c r="EE40" s="3">
        <v>12</v>
      </c>
      <c r="EF40" s="14">
        <v>24.3</v>
      </c>
      <c r="EG40" s="11">
        <v>128</v>
      </c>
      <c r="EH40" s="11">
        <f t="shared" si="17"/>
        <v>3110.4</v>
      </c>
      <c r="EL40" s="3">
        <v>15</v>
      </c>
      <c r="EM40" s="14">
        <v>33.799999999999997</v>
      </c>
      <c r="EN40" s="11">
        <v>128</v>
      </c>
      <c r="EO40" s="11">
        <f t="shared" si="31"/>
        <v>4326.3999999999996</v>
      </c>
      <c r="ES40" s="3">
        <v>100</v>
      </c>
      <c r="ET40" s="14">
        <v>235.7</v>
      </c>
      <c r="EU40" s="11">
        <v>125</v>
      </c>
      <c r="EV40" s="11">
        <f t="shared" si="20"/>
        <v>29462.5</v>
      </c>
      <c r="EX40" s="11">
        <f>EX36+EV40</f>
        <v>43424.5</v>
      </c>
      <c r="FC40" s="11">
        <f t="shared" si="21"/>
        <v>0</v>
      </c>
      <c r="FJ40" s="11">
        <f t="shared" si="22"/>
        <v>0</v>
      </c>
      <c r="FQ40" s="11">
        <f t="shared" si="23"/>
        <v>0</v>
      </c>
      <c r="FX40" s="11">
        <f t="shared" si="24"/>
        <v>0</v>
      </c>
      <c r="GB40" s="3">
        <v>30</v>
      </c>
      <c r="GC40" s="14">
        <v>57.8</v>
      </c>
      <c r="GD40" s="11">
        <v>128</v>
      </c>
      <c r="GE40" s="11">
        <f t="shared" si="25"/>
        <v>7398.4</v>
      </c>
      <c r="GI40" s="3">
        <v>5</v>
      </c>
      <c r="GJ40" s="14">
        <v>9.4</v>
      </c>
      <c r="GK40" s="11">
        <v>128</v>
      </c>
      <c r="GL40" s="11">
        <f t="shared" si="26"/>
        <v>1203.2</v>
      </c>
      <c r="GS40" s="11">
        <f t="shared" si="27"/>
        <v>0</v>
      </c>
      <c r="GZ40" s="11">
        <f t="shared" si="28"/>
        <v>0</v>
      </c>
      <c r="HG40" s="11">
        <f t="shared" si="29"/>
        <v>0</v>
      </c>
      <c r="HN40" s="11">
        <f t="shared" si="30"/>
        <v>0</v>
      </c>
      <c r="HU40" s="11">
        <f t="shared" si="32"/>
        <v>0</v>
      </c>
      <c r="HY40" s="3">
        <v>15</v>
      </c>
      <c r="HZ40" s="14">
        <v>31.2</v>
      </c>
      <c r="IA40" s="11">
        <v>128</v>
      </c>
      <c r="IB40" s="11">
        <f t="shared" si="33"/>
        <v>3993.6</v>
      </c>
      <c r="II40" s="11">
        <f t="shared" si="34"/>
        <v>0</v>
      </c>
      <c r="IM40" s="3">
        <v>5</v>
      </c>
      <c r="IN40" s="14">
        <v>9.1</v>
      </c>
      <c r="IO40" s="11">
        <v>131</v>
      </c>
      <c r="IP40" s="11">
        <f t="shared" si="35"/>
        <v>1192.0999999999999</v>
      </c>
      <c r="IT40" s="3">
        <v>10</v>
      </c>
      <c r="IU40" s="14">
        <v>17</v>
      </c>
      <c r="IV40" s="11">
        <v>128</v>
      </c>
      <c r="IW40" s="11">
        <f t="shared" si="36"/>
        <v>2176</v>
      </c>
      <c r="JD40" s="11">
        <f t="shared" si="37"/>
        <v>0</v>
      </c>
      <c r="JK40" s="11">
        <f t="shared" si="38"/>
        <v>0</v>
      </c>
      <c r="JR40" s="11">
        <f t="shared" si="39"/>
        <v>0</v>
      </c>
      <c r="JY40" s="11">
        <f t="shared" si="40"/>
        <v>0</v>
      </c>
      <c r="KF40" s="11">
        <f t="shared" si="41"/>
        <v>0</v>
      </c>
      <c r="KM40" s="11">
        <f t="shared" si="42"/>
        <v>0</v>
      </c>
      <c r="KT40" s="11">
        <f t="shared" si="43"/>
        <v>0</v>
      </c>
      <c r="LA40" s="11">
        <f t="shared" si="44"/>
        <v>0</v>
      </c>
      <c r="LH40" s="11">
        <f t="shared" si="45"/>
        <v>0</v>
      </c>
      <c r="LL40" s="3">
        <v>5</v>
      </c>
      <c r="LM40" s="14">
        <v>11.3</v>
      </c>
      <c r="LN40" s="11">
        <v>128</v>
      </c>
      <c r="LO40" s="11">
        <f t="shared" si="46"/>
        <v>1446.4</v>
      </c>
      <c r="LV40" s="11">
        <f t="shared" si="47"/>
        <v>0</v>
      </c>
      <c r="MC40" s="11">
        <f t="shared" si="48"/>
        <v>0</v>
      </c>
      <c r="MJ40" s="11">
        <f t="shared" si="49"/>
        <v>0</v>
      </c>
      <c r="MQ40" s="11">
        <f t="shared" si="50"/>
        <v>0</v>
      </c>
      <c r="MX40" s="11">
        <f t="shared" si="51"/>
        <v>0</v>
      </c>
      <c r="NE40" s="11">
        <f t="shared" si="52"/>
        <v>0</v>
      </c>
      <c r="NL40" s="11">
        <f t="shared" si="53"/>
        <v>0</v>
      </c>
      <c r="NS40" s="11">
        <f t="shared" si="54"/>
        <v>0</v>
      </c>
      <c r="NZ40" s="11">
        <f t="shared" si="55"/>
        <v>0</v>
      </c>
      <c r="OG40" s="11">
        <f t="shared" si="56"/>
        <v>0</v>
      </c>
      <c r="ON40" s="11">
        <f t="shared" si="57"/>
        <v>0</v>
      </c>
      <c r="OU40" s="11">
        <f t="shared" si="58"/>
        <v>0</v>
      </c>
      <c r="PB40" s="11">
        <f t="shared" si="59"/>
        <v>0</v>
      </c>
      <c r="PI40" s="11">
        <f t="shared" si="60"/>
        <v>0</v>
      </c>
      <c r="PP40" s="11">
        <f t="shared" si="61"/>
        <v>0</v>
      </c>
      <c r="PW40" s="11">
        <f t="shared" si="62"/>
        <v>0</v>
      </c>
      <c r="QD40" s="11">
        <f t="shared" si="63"/>
        <v>0</v>
      </c>
      <c r="QK40" s="11">
        <f t="shared" si="64"/>
        <v>0</v>
      </c>
      <c r="QR40" s="11">
        <f t="shared" si="65"/>
        <v>0</v>
      </c>
      <c r="QY40" s="11">
        <f t="shared" si="66"/>
        <v>0</v>
      </c>
      <c r="RF40" s="11">
        <f t="shared" si="67"/>
        <v>0</v>
      </c>
      <c r="RM40" s="11">
        <f t="shared" si="68"/>
        <v>0</v>
      </c>
      <c r="RT40" s="11">
        <f t="shared" si="69"/>
        <v>0</v>
      </c>
      <c r="SA40" s="11">
        <f t="shared" si="70"/>
        <v>0</v>
      </c>
      <c r="SH40" s="11">
        <f t="shared" si="71"/>
        <v>0</v>
      </c>
      <c r="SO40" s="11">
        <f t="shared" si="72"/>
        <v>0</v>
      </c>
      <c r="SV40" s="11">
        <f t="shared" si="73"/>
        <v>0</v>
      </c>
      <c r="TC40" s="11">
        <f t="shared" si="74"/>
        <v>0</v>
      </c>
      <c r="TJ40" s="11">
        <f t="shared" si="75"/>
        <v>0</v>
      </c>
      <c r="TQ40" s="11">
        <f t="shared" si="76"/>
        <v>0</v>
      </c>
      <c r="TX40" s="11">
        <f t="shared" si="77"/>
        <v>0</v>
      </c>
      <c r="UE40" s="11">
        <f t="shared" si="78"/>
        <v>0</v>
      </c>
      <c r="UL40" s="11">
        <f t="shared" si="79"/>
        <v>0</v>
      </c>
      <c r="US40" s="11">
        <f t="shared" si="80"/>
        <v>0</v>
      </c>
    </row>
    <row r="41" spans="1:565" x14ac:dyDescent="0.2">
      <c r="A41" s="52">
        <v>44624</v>
      </c>
      <c r="B41" s="3">
        <v>60</v>
      </c>
      <c r="C41" s="14">
        <v>132.1</v>
      </c>
      <c r="D41" s="11">
        <v>126</v>
      </c>
      <c r="E41" s="11">
        <f t="shared" si="0"/>
        <v>16644.599999999999</v>
      </c>
      <c r="L41" s="11">
        <f t="shared" si="1"/>
        <v>0</v>
      </c>
      <c r="S41" s="11">
        <f t="shared" si="2"/>
        <v>0</v>
      </c>
      <c r="Z41" s="11">
        <f t="shared" si="3"/>
        <v>0</v>
      </c>
      <c r="AD41" s="3">
        <v>40</v>
      </c>
      <c r="AE41" s="14">
        <v>103.9</v>
      </c>
      <c r="AF41" s="11">
        <v>127</v>
      </c>
      <c r="AG41" s="11">
        <f t="shared" si="4"/>
        <v>13195.300000000001</v>
      </c>
      <c r="AK41" s="3">
        <v>18</v>
      </c>
      <c r="AL41" s="14">
        <v>43.4</v>
      </c>
      <c r="AM41" s="11">
        <v>129</v>
      </c>
      <c r="AN41" s="11">
        <f t="shared" si="5"/>
        <v>5598.5999999999995</v>
      </c>
      <c r="AR41" s="3">
        <v>35</v>
      </c>
      <c r="AS41" s="14">
        <v>87.2</v>
      </c>
      <c r="AT41" s="11">
        <v>127</v>
      </c>
      <c r="AU41" s="11">
        <f t="shared" si="6"/>
        <v>11074.4</v>
      </c>
      <c r="AY41" s="3">
        <v>30</v>
      </c>
      <c r="AZ41" s="14">
        <v>66.599999999999994</v>
      </c>
      <c r="BA41" s="11">
        <v>127</v>
      </c>
      <c r="BB41" s="11">
        <f t="shared" si="7"/>
        <v>8458.1999999999989</v>
      </c>
      <c r="BF41" s="3">
        <v>15</v>
      </c>
      <c r="BG41" s="14">
        <v>35.799999999999997</v>
      </c>
      <c r="BH41" s="11">
        <v>127</v>
      </c>
      <c r="BI41" s="11">
        <f t="shared" si="8"/>
        <v>4546.5999999999995</v>
      </c>
      <c r="BM41" s="3">
        <v>10</v>
      </c>
      <c r="BN41" s="14">
        <v>20.2</v>
      </c>
      <c r="BO41" s="11">
        <v>131</v>
      </c>
      <c r="BP41" s="11">
        <f t="shared" si="11"/>
        <v>2646.2</v>
      </c>
      <c r="BT41" s="3">
        <v>10</v>
      </c>
      <c r="BU41" s="14">
        <v>22.5</v>
      </c>
      <c r="BV41" s="11">
        <v>127</v>
      </c>
      <c r="BW41" s="11">
        <f t="shared" si="12"/>
        <v>2857.5</v>
      </c>
      <c r="CD41" s="11">
        <f t="shared" si="9"/>
        <v>0</v>
      </c>
      <c r="CH41" s="3">
        <v>10</v>
      </c>
      <c r="CI41" s="14">
        <v>18.600000000000001</v>
      </c>
      <c r="CJ41" s="11">
        <v>127</v>
      </c>
      <c r="CK41" s="11">
        <f t="shared" si="10"/>
        <v>2362.2000000000003</v>
      </c>
      <c r="CO41" s="3">
        <v>7</v>
      </c>
      <c r="CP41" s="14">
        <v>15.2</v>
      </c>
      <c r="CQ41" s="11">
        <v>129</v>
      </c>
      <c r="CR41" s="11">
        <f t="shared" si="13"/>
        <v>1960.8</v>
      </c>
      <c r="CY41" s="11">
        <f t="shared" si="14"/>
        <v>0</v>
      </c>
      <c r="DF41" s="11">
        <f t="shared" si="18"/>
        <v>0</v>
      </c>
      <c r="DM41" s="11">
        <f t="shared" si="19"/>
        <v>0</v>
      </c>
      <c r="DQ41" s="3">
        <v>15</v>
      </c>
      <c r="DR41" s="14">
        <v>37.299999999999997</v>
      </c>
      <c r="DS41" s="11">
        <v>127</v>
      </c>
      <c r="DT41" s="11">
        <f t="shared" si="15"/>
        <v>4737.0999999999995</v>
      </c>
      <c r="DX41" s="3">
        <v>10</v>
      </c>
      <c r="DY41" s="14">
        <v>23.4</v>
      </c>
      <c r="DZ41" s="11">
        <v>127</v>
      </c>
      <c r="EA41" s="11">
        <f t="shared" si="16"/>
        <v>2971.7999999999997</v>
      </c>
      <c r="EE41" s="3">
        <v>15</v>
      </c>
      <c r="EF41" s="14">
        <v>32</v>
      </c>
      <c r="EG41" s="11">
        <v>127</v>
      </c>
      <c r="EH41" s="11">
        <f t="shared" si="17"/>
        <v>4064</v>
      </c>
      <c r="EL41" s="3">
        <v>17</v>
      </c>
      <c r="EM41" s="14">
        <v>41.9</v>
      </c>
      <c r="EN41" s="11">
        <v>127</v>
      </c>
      <c r="EO41" s="11">
        <f t="shared" si="31"/>
        <v>5321.3</v>
      </c>
      <c r="ES41" s="3">
        <v>100</v>
      </c>
      <c r="ET41" s="14">
        <v>263</v>
      </c>
      <c r="EU41" s="11">
        <v>124</v>
      </c>
      <c r="EV41" s="11">
        <f t="shared" si="20"/>
        <v>32612</v>
      </c>
      <c r="EZ41" s="3">
        <v>10</v>
      </c>
      <c r="FA41" s="14">
        <v>25</v>
      </c>
      <c r="FB41" s="11">
        <v>129</v>
      </c>
      <c r="FC41" s="11">
        <f t="shared" si="21"/>
        <v>3225</v>
      </c>
      <c r="FJ41" s="11">
        <f t="shared" si="22"/>
        <v>0</v>
      </c>
      <c r="FQ41" s="11">
        <f t="shared" si="23"/>
        <v>0</v>
      </c>
      <c r="FX41" s="11">
        <f t="shared" si="24"/>
        <v>0</v>
      </c>
      <c r="GB41" s="3">
        <v>39</v>
      </c>
      <c r="GC41" s="14">
        <v>85.1</v>
      </c>
      <c r="GD41" s="11">
        <v>127</v>
      </c>
      <c r="GE41" s="11">
        <f t="shared" si="25"/>
        <v>10807.699999999999</v>
      </c>
      <c r="GI41" s="3">
        <v>25</v>
      </c>
      <c r="GJ41" s="14">
        <v>64.400000000000006</v>
      </c>
      <c r="GK41" s="11">
        <v>127</v>
      </c>
      <c r="GL41" s="11">
        <f t="shared" si="26"/>
        <v>8178.8000000000011</v>
      </c>
      <c r="GS41" s="11">
        <f t="shared" si="27"/>
        <v>0</v>
      </c>
      <c r="GW41" s="3">
        <v>15</v>
      </c>
      <c r="GX41" s="14">
        <v>34</v>
      </c>
      <c r="GY41" s="11">
        <v>127</v>
      </c>
      <c r="GZ41" s="11">
        <f t="shared" si="28"/>
        <v>4318</v>
      </c>
      <c r="HD41" s="3">
        <v>10</v>
      </c>
      <c r="HE41" s="14">
        <v>22.4</v>
      </c>
      <c r="HF41" s="11">
        <v>127</v>
      </c>
      <c r="HG41" s="11">
        <f t="shared" si="29"/>
        <v>2844.7999999999997</v>
      </c>
      <c r="HN41" s="11">
        <f t="shared" si="30"/>
        <v>0</v>
      </c>
      <c r="HU41" s="11">
        <f t="shared" si="32"/>
        <v>0</v>
      </c>
      <c r="HY41" s="3">
        <v>25</v>
      </c>
      <c r="HZ41" s="14">
        <v>56.5</v>
      </c>
      <c r="IA41" s="11">
        <v>127</v>
      </c>
      <c r="IB41" s="11">
        <f t="shared" si="33"/>
        <v>7175.5</v>
      </c>
      <c r="IF41" s="3">
        <v>20</v>
      </c>
      <c r="IG41" s="14">
        <v>47.7</v>
      </c>
      <c r="IH41" s="11">
        <v>127</v>
      </c>
      <c r="II41" s="11">
        <f t="shared" si="34"/>
        <v>6057.9000000000005</v>
      </c>
      <c r="IM41" s="3">
        <v>7</v>
      </c>
      <c r="IN41" s="14">
        <v>13.6</v>
      </c>
      <c r="IO41" s="11">
        <v>130</v>
      </c>
      <c r="IP41" s="11">
        <f t="shared" si="35"/>
        <v>1768</v>
      </c>
      <c r="IT41" s="3">
        <v>15</v>
      </c>
      <c r="IU41" s="14">
        <v>38.700000000000003</v>
      </c>
      <c r="IV41" s="11">
        <v>127</v>
      </c>
      <c r="IW41" s="11">
        <f t="shared" si="36"/>
        <v>4914.9000000000005</v>
      </c>
      <c r="JD41" s="11">
        <f t="shared" si="37"/>
        <v>0</v>
      </c>
      <c r="JK41" s="11">
        <f t="shared" si="38"/>
        <v>0</v>
      </c>
      <c r="JR41" s="11">
        <f t="shared" si="39"/>
        <v>0</v>
      </c>
      <c r="JY41" s="11">
        <f t="shared" si="40"/>
        <v>0</v>
      </c>
      <c r="KC41" s="3">
        <v>15</v>
      </c>
      <c r="KD41" s="14">
        <v>38.799999999999997</v>
      </c>
      <c r="KE41" s="11">
        <v>127</v>
      </c>
      <c r="KF41" s="11">
        <f t="shared" si="41"/>
        <v>4927.5999999999995</v>
      </c>
      <c r="KJ41" s="3">
        <v>25</v>
      </c>
      <c r="KK41" s="14">
        <v>63.1</v>
      </c>
      <c r="KL41" s="11">
        <v>129</v>
      </c>
      <c r="KM41" s="11">
        <f t="shared" si="42"/>
        <v>8139.9000000000005</v>
      </c>
      <c r="KT41" s="11">
        <f t="shared" si="43"/>
        <v>0</v>
      </c>
      <c r="LA41" s="11">
        <f t="shared" si="44"/>
        <v>0</v>
      </c>
      <c r="LH41" s="11">
        <f t="shared" si="45"/>
        <v>0</v>
      </c>
      <c r="LL41" s="3">
        <v>19</v>
      </c>
      <c r="LM41" s="14">
        <v>50</v>
      </c>
      <c r="LN41" s="11">
        <v>127</v>
      </c>
      <c r="LO41" s="11">
        <f t="shared" si="46"/>
        <v>6350</v>
      </c>
      <c r="LV41" s="11">
        <f t="shared" si="47"/>
        <v>0</v>
      </c>
      <c r="LZ41" s="3">
        <v>80</v>
      </c>
      <c r="MA41" s="14">
        <v>204</v>
      </c>
      <c r="MB41" s="11">
        <v>124</v>
      </c>
      <c r="MC41" s="11">
        <f t="shared" si="48"/>
        <v>25296</v>
      </c>
      <c r="MG41" s="3">
        <v>40</v>
      </c>
      <c r="MH41" s="14">
        <v>80.099999999999994</v>
      </c>
      <c r="MI41" s="11">
        <v>127</v>
      </c>
      <c r="MJ41" s="11">
        <f t="shared" si="49"/>
        <v>10172.699999999999</v>
      </c>
      <c r="MN41" s="3">
        <v>25</v>
      </c>
      <c r="MO41" s="14">
        <v>48.6</v>
      </c>
      <c r="MP41" s="11">
        <v>127</v>
      </c>
      <c r="MQ41" s="11">
        <f t="shared" si="50"/>
        <v>6172.2</v>
      </c>
      <c r="MU41" s="3">
        <v>5</v>
      </c>
      <c r="MV41" s="14">
        <v>10.3</v>
      </c>
      <c r="MW41" s="11">
        <v>129</v>
      </c>
      <c r="MX41" s="11">
        <f t="shared" si="51"/>
        <v>1328.7</v>
      </c>
      <c r="NE41" s="11">
        <f t="shared" si="52"/>
        <v>0</v>
      </c>
      <c r="NL41" s="11">
        <f t="shared" si="53"/>
        <v>0</v>
      </c>
      <c r="NS41" s="11">
        <f t="shared" si="54"/>
        <v>0</v>
      </c>
      <c r="NZ41" s="11">
        <f t="shared" si="55"/>
        <v>0</v>
      </c>
      <c r="OG41" s="11">
        <f t="shared" si="56"/>
        <v>0</v>
      </c>
      <c r="ON41" s="11">
        <f t="shared" si="57"/>
        <v>0</v>
      </c>
      <c r="OU41" s="11">
        <f t="shared" si="58"/>
        <v>0</v>
      </c>
      <c r="PB41" s="11">
        <f t="shared" si="59"/>
        <v>0</v>
      </c>
      <c r="PI41" s="11">
        <f t="shared" si="60"/>
        <v>0</v>
      </c>
      <c r="PP41" s="11">
        <f t="shared" si="61"/>
        <v>0</v>
      </c>
      <c r="PW41" s="11">
        <f t="shared" si="62"/>
        <v>0</v>
      </c>
      <c r="QD41" s="11">
        <f t="shared" si="63"/>
        <v>0</v>
      </c>
      <c r="QK41" s="11">
        <f t="shared" si="64"/>
        <v>0</v>
      </c>
      <c r="QR41" s="11">
        <f t="shared" si="65"/>
        <v>0</v>
      </c>
      <c r="QY41" s="11">
        <f t="shared" si="66"/>
        <v>0</v>
      </c>
      <c r="RF41" s="11">
        <f t="shared" si="67"/>
        <v>0</v>
      </c>
      <c r="RM41" s="11">
        <f t="shared" si="68"/>
        <v>0</v>
      </c>
      <c r="RT41" s="11">
        <f t="shared" si="69"/>
        <v>0</v>
      </c>
      <c r="SA41" s="11">
        <f t="shared" si="70"/>
        <v>0</v>
      </c>
      <c r="SH41" s="11">
        <f t="shared" si="71"/>
        <v>0</v>
      </c>
      <c r="SO41" s="11">
        <f t="shared" si="72"/>
        <v>0</v>
      </c>
      <c r="SV41" s="11">
        <f t="shared" si="73"/>
        <v>0</v>
      </c>
      <c r="TC41" s="11">
        <f t="shared" si="74"/>
        <v>0</v>
      </c>
      <c r="TJ41" s="11">
        <f t="shared" si="75"/>
        <v>0</v>
      </c>
      <c r="TQ41" s="11">
        <f t="shared" si="76"/>
        <v>0</v>
      </c>
      <c r="TX41" s="11">
        <f t="shared" si="77"/>
        <v>0</v>
      </c>
      <c r="UE41" s="11">
        <f t="shared" si="78"/>
        <v>0</v>
      </c>
      <c r="UL41" s="11">
        <f t="shared" si="79"/>
        <v>0</v>
      </c>
      <c r="US41" s="11">
        <f t="shared" si="80"/>
        <v>0</v>
      </c>
    </row>
    <row r="42" spans="1:565" x14ac:dyDescent="0.2">
      <c r="A42" s="52">
        <v>44625</v>
      </c>
      <c r="B42" s="3">
        <v>40</v>
      </c>
      <c r="C42" s="14">
        <v>83.7</v>
      </c>
      <c r="D42" s="11">
        <v>123</v>
      </c>
      <c r="E42" s="11">
        <f t="shared" si="0"/>
        <v>10295.1</v>
      </c>
      <c r="I42" s="3">
        <v>17</v>
      </c>
      <c r="J42" s="14">
        <v>38.299999999999997</v>
      </c>
      <c r="K42" s="11">
        <v>124</v>
      </c>
      <c r="L42" s="11">
        <f t="shared" si="1"/>
        <v>4749.2</v>
      </c>
      <c r="S42" s="11">
        <f t="shared" si="2"/>
        <v>0</v>
      </c>
      <c r="Z42" s="11">
        <f t="shared" si="3"/>
        <v>0</v>
      </c>
      <c r="AG42" s="11">
        <f t="shared" si="4"/>
        <v>0</v>
      </c>
      <c r="AK42" s="3">
        <v>9</v>
      </c>
      <c r="AL42" s="14">
        <v>18.399999999999999</v>
      </c>
      <c r="AM42" s="11">
        <v>126</v>
      </c>
      <c r="AN42" s="11">
        <f t="shared" si="5"/>
        <v>2318.3999999999996</v>
      </c>
      <c r="AR42" s="3">
        <v>30</v>
      </c>
      <c r="AS42" s="14">
        <v>62.2</v>
      </c>
      <c r="AT42" s="11">
        <v>124</v>
      </c>
      <c r="AU42" s="11">
        <f t="shared" si="6"/>
        <v>7712.8</v>
      </c>
      <c r="AY42" s="3">
        <v>25</v>
      </c>
      <c r="AZ42" s="14">
        <v>54.6</v>
      </c>
      <c r="BA42" s="11">
        <v>124</v>
      </c>
      <c r="BB42" s="11">
        <f t="shared" si="7"/>
        <v>6770.4000000000005</v>
      </c>
      <c r="BF42" s="3">
        <v>10</v>
      </c>
      <c r="BG42" s="14">
        <v>23.4</v>
      </c>
      <c r="BH42" s="11">
        <v>124</v>
      </c>
      <c r="BI42" s="11">
        <f t="shared" si="8"/>
        <v>2901.6</v>
      </c>
      <c r="BM42" s="3">
        <v>5</v>
      </c>
      <c r="BN42" s="14">
        <v>11.2</v>
      </c>
      <c r="BO42" s="11">
        <v>128</v>
      </c>
      <c r="BP42" s="11">
        <f t="shared" si="11"/>
        <v>1433.6</v>
      </c>
      <c r="BT42" s="3">
        <v>10</v>
      </c>
      <c r="BU42" s="14">
        <v>25</v>
      </c>
      <c r="BV42" s="11">
        <v>124</v>
      </c>
      <c r="BW42" s="11">
        <f t="shared" si="12"/>
        <v>3100</v>
      </c>
      <c r="CD42" s="11">
        <f t="shared" si="9"/>
        <v>0</v>
      </c>
      <c r="CH42" s="3">
        <v>10</v>
      </c>
      <c r="CI42" s="14">
        <v>19.8</v>
      </c>
      <c r="CJ42" s="11">
        <v>124</v>
      </c>
      <c r="CK42" s="11">
        <f t="shared" si="10"/>
        <v>2455.2000000000003</v>
      </c>
      <c r="CO42" s="3">
        <v>8</v>
      </c>
      <c r="CP42" s="14">
        <v>18.2</v>
      </c>
      <c r="CQ42" s="11">
        <v>126</v>
      </c>
      <c r="CR42" s="11">
        <f t="shared" si="13"/>
        <v>2293.1999999999998</v>
      </c>
      <c r="CY42" s="11">
        <f t="shared" si="14"/>
        <v>0</v>
      </c>
      <c r="DF42" s="11">
        <f t="shared" si="18"/>
        <v>0</v>
      </c>
      <c r="DM42" s="11">
        <f t="shared" si="19"/>
        <v>0</v>
      </c>
      <c r="DQ42" s="3">
        <v>15</v>
      </c>
      <c r="DR42" s="14">
        <v>36.799999999999997</v>
      </c>
      <c r="DS42" s="11">
        <v>124</v>
      </c>
      <c r="DT42" s="11">
        <f t="shared" si="15"/>
        <v>4563.2</v>
      </c>
      <c r="EA42" s="11">
        <f t="shared" si="16"/>
        <v>0</v>
      </c>
      <c r="EH42" s="11">
        <f t="shared" si="17"/>
        <v>0</v>
      </c>
      <c r="EL42" s="3">
        <v>5</v>
      </c>
      <c r="EM42" s="14">
        <v>10.5</v>
      </c>
      <c r="EN42" s="11">
        <v>124</v>
      </c>
      <c r="EO42" s="11">
        <f t="shared" si="31"/>
        <v>1302</v>
      </c>
      <c r="EV42" s="11">
        <f t="shared" si="20"/>
        <v>0</v>
      </c>
      <c r="FC42" s="11">
        <f t="shared" si="21"/>
        <v>0</v>
      </c>
      <c r="FJ42" s="11">
        <f t="shared" si="22"/>
        <v>0</v>
      </c>
      <c r="FQ42" s="11">
        <f t="shared" si="23"/>
        <v>0</v>
      </c>
      <c r="FX42" s="11">
        <f t="shared" si="24"/>
        <v>0</v>
      </c>
      <c r="GB42" s="3">
        <v>20</v>
      </c>
      <c r="GC42" s="14">
        <v>45.4</v>
      </c>
      <c r="GD42" s="11">
        <v>124</v>
      </c>
      <c r="GE42" s="11">
        <f t="shared" si="25"/>
        <v>5629.5999999999995</v>
      </c>
      <c r="GL42" s="11">
        <f t="shared" si="26"/>
        <v>0</v>
      </c>
      <c r="GS42" s="11">
        <f t="shared" si="27"/>
        <v>0</v>
      </c>
      <c r="GW42" s="3">
        <v>10</v>
      </c>
      <c r="GX42" s="14">
        <v>23.7</v>
      </c>
      <c r="GY42" s="11">
        <v>124</v>
      </c>
      <c r="GZ42" s="11">
        <f t="shared" si="28"/>
        <v>2938.7999999999997</v>
      </c>
      <c r="HD42" s="3">
        <v>5</v>
      </c>
      <c r="HE42" s="14">
        <v>11.8</v>
      </c>
      <c r="HF42" s="11">
        <v>124</v>
      </c>
      <c r="HG42" s="11">
        <f t="shared" si="29"/>
        <v>1463.2</v>
      </c>
      <c r="HN42" s="11">
        <f t="shared" si="30"/>
        <v>0</v>
      </c>
      <c r="HU42" s="11">
        <f t="shared" si="32"/>
        <v>0</v>
      </c>
      <c r="IB42" s="11">
        <f t="shared" si="33"/>
        <v>0</v>
      </c>
      <c r="IF42" s="3">
        <v>15</v>
      </c>
      <c r="IG42" s="14">
        <v>34.5</v>
      </c>
      <c r="IH42" s="11">
        <v>124</v>
      </c>
      <c r="II42" s="11">
        <f t="shared" si="34"/>
        <v>4278</v>
      </c>
      <c r="IM42" s="3">
        <v>10</v>
      </c>
      <c r="IN42" s="14">
        <v>17.8</v>
      </c>
      <c r="IO42" s="11">
        <v>127</v>
      </c>
      <c r="IP42" s="11">
        <f t="shared" si="35"/>
        <v>2260.6</v>
      </c>
      <c r="IT42" s="3">
        <v>5</v>
      </c>
      <c r="IU42" s="14">
        <v>12.3</v>
      </c>
      <c r="IV42" s="11">
        <v>124</v>
      </c>
      <c r="IW42" s="11">
        <f t="shared" si="36"/>
        <v>1525.2</v>
      </c>
      <c r="JD42" s="11">
        <f t="shared" si="37"/>
        <v>0</v>
      </c>
      <c r="JK42" s="11">
        <f t="shared" si="38"/>
        <v>0</v>
      </c>
      <c r="JR42" s="11">
        <f t="shared" si="39"/>
        <v>0</v>
      </c>
      <c r="JY42" s="11">
        <f t="shared" si="40"/>
        <v>0</v>
      </c>
      <c r="KC42" s="3">
        <v>10</v>
      </c>
      <c r="KD42" s="14">
        <v>24.8</v>
      </c>
      <c r="KE42" s="11">
        <v>124</v>
      </c>
      <c r="KF42" s="11">
        <f t="shared" si="41"/>
        <v>3075.2000000000003</v>
      </c>
      <c r="KJ42" s="3">
        <v>15</v>
      </c>
      <c r="KK42" s="14">
        <v>36.9</v>
      </c>
      <c r="KL42" s="11">
        <v>126</v>
      </c>
      <c r="KM42" s="11">
        <f t="shared" si="42"/>
        <v>4649.3999999999996</v>
      </c>
      <c r="KT42" s="11">
        <f t="shared" si="43"/>
        <v>0</v>
      </c>
      <c r="LA42" s="11">
        <f t="shared" si="44"/>
        <v>0</v>
      </c>
      <c r="LH42" s="11">
        <f t="shared" si="45"/>
        <v>0</v>
      </c>
      <c r="LL42" s="3">
        <v>5</v>
      </c>
      <c r="LM42" s="14">
        <v>12.4</v>
      </c>
      <c r="LN42" s="11">
        <v>124</v>
      </c>
      <c r="LO42" s="11">
        <f t="shared" si="46"/>
        <v>1537.6000000000001</v>
      </c>
      <c r="LV42" s="11">
        <f t="shared" si="47"/>
        <v>0</v>
      </c>
      <c r="LZ42" s="3">
        <v>70</v>
      </c>
      <c r="MA42" s="14">
        <v>180</v>
      </c>
      <c r="MB42" s="11">
        <v>124</v>
      </c>
      <c r="MC42" s="11">
        <f t="shared" si="48"/>
        <v>22320</v>
      </c>
      <c r="MG42" s="3">
        <v>30</v>
      </c>
      <c r="MH42" s="14">
        <v>57.6</v>
      </c>
      <c r="MI42" s="11">
        <v>124</v>
      </c>
      <c r="MJ42" s="11">
        <f t="shared" si="49"/>
        <v>7142.4000000000005</v>
      </c>
      <c r="MN42" s="3">
        <v>15</v>
      </c>
      <c r="MO42" s="14">
        <v>27.9</v>
      </c>
      <c r="MP42" s="11">
        <v>124</v>
      </c>
      <c r="MQ42" s="11">
        <f t="shared" si="50"/>
        <v>3459.6</v>
      </c>
      <c r="MX42" s="11">
        <f t="shared" si="51"/>
        <v>0</v>
      </c>
      <c r="NE42" s="11">
        <f t="shared" si="52"/>
        <v>0</v>
      </c>
      <c r="NL42" s="11">
        <f t="shared" si="53"/>
        <v>0</v>
      </c>
      <c r="NS42" s="11">
        <f t="shared" si="54"/>
        <v>0</v>
      </c>
      <c r="NZ42" s="11">
        <f t="shared" si="55"/>
        <v>0</v>
      </c>
      <c r="OG42" s="11">
        <f t="shared" si="56"/>
        <v>0</v>
      </c>
      <c r="ON42" s="11">
        <f t="shared" si="57"/>
        <v>0</v>
      </c>
      <c r="OU42" s="11">
        <f t="shared" si="58"/>
        <v>0</v>
      </c>
      <c r="PB42" s="11">
        <f t="shared" si="59"/>
        <v>0</v>
      </c>
      <c r="PI42" s="11">
        <f t="shared" si="60"/>
        <v>0</v>
      </c>
      <c r="PP42" s="11">
        <f t="shared" si="61"/>
        <v>0</v>
      </c>
      <c r="PW42" s="11">
        <f t="shared" si="62"/>
        <v>0</v>
      </c>
      <c r="QD42" s="11">
        <f t="shared" si="63"/>
        <v>0</v>
      </c>
      <c r="QK42" s="11">
        <f t="shared" si="64"/>
        <v>0</v>
      </c>
      <c r="QR42" s="11">
        <f t="shared" si="65"/>
        <v>0</v>
      </c>
      <c r="QY42" s="11">
        <f t="shared" si="66"/>
        <v>0</v>
      </c>
      <c r="RF42" s="11">
        <f t="shared" si="67"/>
        <v>0</v>
      </c>
      <c r="RM42" s="11">
        <f t="shared" si="68"/>
        <v>0</v>
      </c>
      <c r="RT42" s="11">
        <f t="shared" si="69"/>
        <v>0</v>
      </c>
      <c r="SA42" s="11">
        <f t="shared" si="70"/>
        <v>0</v>
      </c>
      <c r="SH42" s="11">
        <f t="shared" si="71"/>
        <v>0</v>
      </c>
      <c r="SO42" s="11">
        <f t="shared" si="72"/>
        <v>0</v>
      </c>
      <c r="SV42" s="11">
        <f t="shared" si="73"/>
        <v>0</v>
      </c>
      <c r="TC42" s="11">
        <f t="shared" si="74"/>
        <v>0</v>
      </c>
      <c r="TJ42" s="11">
        <f t="shared" si="75"/>
        <v>0</v>
      </c>
      <c r="TQ42" s="11">
        <f t="shared" si="76"/>
        <v>0</v>
      </c>
      <c r="TX42" s="11">
        <f t="shared" si="77"/>
        <v>0</v>
      </c>
      <c r="UE42" s="11">
        <f t="shared" si="78"/>
        <v>0</v>
      </c>
      <c r="UL42" s="11">
        <f t="shared" si="79"/>
        <v>0</v>
      </c>
      <c r="US42" s="11">
        <f t="shared" si="80"/>
        <v>0</v>
      </c>
    </row>
    <row r="43" spans="1:565" x14ac:dyDescent="0.2">
      <c r="A43" s="52">
        <v>44626</v>
      </c>
      <c r="B43" s="3">
        <v>80</v>
      </c>
      <c r="C43" s="14">
        <v>154.19999999999999</v>
      </c>
      <c r="D43" s="11">
        <v>125</v>
      </c>
      <c r="E43" s="11">
        <f t="shared" si="0"/>
        <v>19275</v>
      </c>
      <c r="I43" s="3">
        <v>42</v>
      </c>
      <c r="J43" s="14">
        <v>101.3</v>
      </c>
      <c r="K43" s="11">
        <v>126</v>
      </c>
      <c r="L43" s="11">
        <f t="shared" si="1"/>
        <v>12763.8</v>
      </c>
      <c r="S43" s="11">
        <f t="shared" si="2"/>
        <v>0</v>
      </c>
      <c r="Z43" s="11">
        <f t="shared" si="3"/>
        <v>0</v>
      </c>
      <c r="AD43" s="3">
        <v>55</v>
      </c>
      <c r="AE43" s="14">
        <v>107.9</v>
      </c>
      <c r="AF43" s="11">
        <v>126</v>
      </c>
      <c r="AG43" s="11">
        <f t="shared" si="4"/>
        <v>13595.400000000001</v>
      </c>
      <c r="AK43" s="3">
        <v>10</v>
      </c>
      <c r="AL43" s="14">
        <v>21.3</v>
      </c>
      <c r="AM43" s="11">
        <v>128</v>
      </c>
      <c r="AN43" s="11">
        <f t="shared" si="5"/>
        <v>2726.4</v>
      </c>
      <c r="AR43" s="3">
        <v>50</v>
      </c>
      <c r="AS43" s="14">
        <v>108.8</v>
      </c>
      <c r="AT43" s="11">
        <v>126</v>
      </c>
      <c r="AU43" s="11">
        <f t="shared" si="6"/>
        <v>13708.8</v>
      </c>
      <c r="AY43" s="3">
        <v>35</v>
      </c>
      <c r="AZ43" s="14">
        <v>77.5</v>
      </c>
      <c r="BA43" s="11">
        <v>126</v>
      </c>
      <c r="BB43" s="11">
        <f t="shared" si="7"/>
        <v>9765</v>
      </c>
      <c r="BF43" s="3">
        <v>20</v>
      </c>
      <c r="BG43" s="14">
        <v>44.3</v>
      </c>
      <c r="BH43" s="11">
        <v>126</v>
      </c>
      <c r="BI43" s="11">
        <f t="shared" si="8"/>
        <v>5581.7999999999993</v>
      </c>
      <c r="BM43" s="3">
        <v>15</v>
      </c>
      <c r="BN43" s="14">
        <v>27.2</v>
      </c>
      <c r="BO43" s="11">
        <v>130</v>
      </c>
      <c r="BP43" s="11">
        <f t="shared" si="11"/>
        <v>3536</v>
      </c>
      <c r="BT43" s="3">
        <v>20</v>
      </c>
      <c r="BU43" s="14">
        <v>44.7</v>
      </c>
      <c r="BV43" s="11">
        <v>126</v>
      </c>
      <c r="BW43" s="11">
        <f t="shared" si="12"/>
        <v>5632.2000000000007</v>
      </c>
      <c r="CD43" s="11">
        <f t="shared" si="9"/>
        <v>0</v>
      </c>
      <c r="CK43" s="11">
        <f t="shared" si="10"/>
        <v>0</v>
      </c>
      <c r="CO43" s="3">
        <v>8</v>
      </c>
      <c r="CP43" s="14">
        <v>15.7</v>
      </c>
      <c r="CQ43" s="11">
        <v>128</v>
      </c>
      <c r="CR43" s="11">
        <f t="shared" si="13"/>
        <v>2009.6</v>
      </c>
      <c r="CY43" s="11">
        <f t="shared" si="14"/>
        <v>0</v>
      </c>
      <c r="DF43" s="11">
        <f t="shared" si="18"/>
        <v>0</v>
      </c>
      <c r="DM43" s="11">
        <f t="shared" si="19"/>
        <v>0</v>
      </c>
      <c r="DQ43" s="3">
        <v>29</v>
      </c>
      <c r="DR43" s="14">
        <v>64.2</v>
      </c>
      <c r="DS43" s="11">
        <v>126</v>
      </c>
      <c r="DT43" s="11">
        <f t="shared" si="15"/>
        <v>8089.2000000000007</v>
      </c>
      <c r="DX43" s="3">
        <v>20</v>
      </c>
      <c r="DY43" s="14">
        <v>41.6</v>
      </c>
      <c r="DZ43" s="11">
        <v>126</v>
      </c>
      <c r="EA43" s="11">
        <f t="shared" si="16"/>
        <v>5241.6000000000004</v>
      </c>
      <c r="EE43" s="3">
        <v>33</v>
      </c>
      <c r="EF43" s="14">
        <v>73.2</v>
      </c>
      <c r="EG43" s="11">
        <v>126</v>
      </c>
      <c r="EH43" s="11">
        <f t="shared" si="17"/>
        <v>9223.2000000000007</v>
      </c>
      <c r="EL43" s="3">
        <v>35</v>
      </c>
      <c r="EM43" s="14">
        <v>81.5</v>
      </c>
      <c r="EN43" s="11">
        <v>126</v>
      </c>
      <c r="EO43" s="11">
        <f t="shared" si="31"/>
        <v>10269</v>
      </c>
      <c r="EV43" s="11">
        <f t="shared" si="20"/>
        <v>0</v>
      </c>
      <c r="EZ43" s="3">
        <v>15</v>
      </c>
      <c r="FA43" s="14">
        <v>35.5</v>
      </c>
      <c r="FB43" s="11">
        <v>128</v>
      </c>
      <c r="FC43" s="11">
        <f t="shared" si="21"/>
        <v>4544</v>
      </c>
      <c r="FJ43" s="11">
        <f t="shared" si="22"/>
        <v>0</v>
      </c>
      <c r="FQ43" s="11">
        <f t="shared" si="23"/>
        <v>0</v>
      </c>
      <c r="FX43" s="11">
        <f t="shared" si="24"/>
        <v>0</v>
      </c>
      <c r="GB43" s="3">
        <v>50</v>
      </c>
      <c r="GC43" s="14">
        <v>103.2</v>
      </c>
      <c r="GD43" s="11">
        <v>126</v>
      </c>
      <c r="GE43" s="11">
        <f t="shared" si="25"/>
        <v>13003.2</v>
      </c>
      <c r="GI43" s="3">
        <v>25</v>
      </c>
      <c r="GJ43" s="14">
        <v>55.9</v>
      </c>
      <c r="GK43" s="11">
        <v>126</v>
      </c>
      <c r="GL43" s="11">
        <f t="shared" si="26"/>
        <v>7043.4</v>
      </c>
      <c r="GS43" s="11">
        <f t="shared" si="27"/>
        <v>0</v>
      </c>
      <c r="GW43" s="3">
        <v>20</v>
      </c>
      <c r="GX43" s="14">
        <v>41.8</v>
      </c>
      <c r="GY43" s="11">
        <v>126</v>
      </c>
      <c r="GZ43" s="11">
        <f t="shared" si="28"/>
        <v>5266.7999999999993</v>
      </c>
      <c r="HD43" s="3">
        <v>20</v>
      </c>
      <c r="HE43" s="14">
        <v>37.9</v>
      </c>
      <c r="HF43" s="11">
        <v>126</v>
      </c>
      <c r="HG43" s="11">
        <f t="shared" si="29"/>
        <v>4775.3999999999996</v>
      </c>
      <c r="HN43" s="11">
        <f t="shared" si="30"/>
        <v>0</v>
      </c>
      <c r="HU43" s="11">
        <f t="shared" si="32"/>
        <v>0</v>
      </c>
      <c r="HY43" s="3">
        <v>10</v>
      </c>
      <c r="HZ43" s="14">
        <v>20.6</v>
      </c>
      <c r="IA43" s="11">
        <v>126</v>
      </c>
      <c r="IB43" s="11">
        <f t="shared" si="33"/>
        <v>2595.6000000000004</v>
      </c>
      <c r="IF43" s="3">
        <v>50</v>
      </c>
      <c r="IG43" s="14">
        <v>116.3</v>
      </c>
      <c r="IH43" s="11">
        <v>126</v>
      </c>
      <c r="II43" s="11">
        <f t="shared" si="34"/>
        <v>14653.8</v>
      </c>
      <c r="IP43" s="11">
        <f t="shared" si="35"/>
        <v>0</v>
      </c>
      <c r="IT43" s="3">
        <v>20</v>
      </c>
      <c r="IU43" s="14">
        <v>42.5</v>
      </c>
      <c r="IV43" s="11">
        <v>126</v>
      </c>
      <c r="IW43" s="11">
        <f t="shared" si="36"/>
        <v>5355</v>
      </c>
      <c r="JD43" s="11">
        <f t="shared" si="37"/>
        <v>0</v>
      </c>
      <c r="JK43" s="11">
        <f t="shared" si="38"/>
        <v>0</v>
      </c>
      <c r="JR43" s="11">
        <f t="shared" si="39"/>
        <v>0</v>
      </c>
      <c r="JY43" s="11">
        <f t="shared" si="40"/>
        <v>0</v>
      </c>
      <c r="KC43" s="3">
        <v>15</v>
      </c>
      <c r="KD43" s="14">
        <v>34.799999999999997</v>
      </c>
      <c r="KE43" s="11">
        <v>126</v>
      </c>
      <c r="KF43" s="11">
        <f t="shared" si="41"/>
        <v>4384.7999999999993</v>
      </c>
      <c r="KJ43" s="3">
        <v>30</v>
      </c>
      <c r="KK43" s="14">
        <v>67</v>
      </c>
      <c r="KL43" s="11">
        <v>128</v>
      </c>
      <c r="KM43" s="11">
        <f t="shared" si="42"/>
        <v>8576</v>
      </c>
      <c r="KT43" s="11">
        <f t="shared" si="43"/>
        <v>0</v>
      </c>
      <c r="LA43" s="11">
        <f t="shared" si="44"/>
        <v>0</v>
      </c>
      <c r="LH43" s="11">
        <f t="shared" si="45"/>
        <v>0</v>
      </c>
      <c r="LL43" s="3">
        <v>20</v>
      </c>
      <c r="LM43" s="14">
        <v>55.7</v>
      </c>
      <c r="LN43" s="11">
        <v>126</v>
      </c>
      <c r="LO43" s="11">
        <f t="shared" si="46"/>
        <v>7018.2000000000007</v>
      </c>
      <c r="LV43" s="11">
        <f t="shared" si="47"/>
        <v>0</v>
      </c>
      <c r="LZ43" s="3">
        <v>60</v>
      </c>
      <c r="MA43" s="14">
        <v>146</v>
      </c>
      <c r="MB43" s="11">
        <v>123</v>
      </c>
      <c r="MC43" s="11">
        <f t="shared" si="48"/>
        <v>17958</v>
      </c>
      <c r="MD43" s="11">
        <v>65000</v>
      </c>
      <c r="ME43" s="11">
        <v>574</v>
      </c>
      <c r="MG43" s="3">
        <v>90</v>
      </c>
      <c r="MH43" s="14">
        <v>180.4</v>
      </c>
      <c r="MI43" s="11">
        <v>126</v>
      </c>
      <c r="MJ43" s="11">
        <f t="shared" si="49"/>
        <v>22730.400000000001</v>
      </c>
      <c r="MN43" s="3">
        <v>48</v>
      </c>
      <c r="MO43" s="14">
        <v>95</v>
      </c>
      <c r="MP43" s="11">
        <v>126</v>
      </c>
      <c r="MQ43" s="11">
        <f t="shared" si="50"/>
        <v>11970</v>
      </c>
      <c r="MX43" s="11">
        <f t="shared" si="51"/>
        <v>0</v>
      </c>
      <c r="NE43" s="11">
        <f t="shared" si="52"/>
        <v>0</v>
      </c>
      <c r="NL43" s="11">
        <f t="shared" si="53"/>
        <v>0</v>
      </c>
      <c r="NS43" s="11">
        <f t="shared" si="54"/>
        <v>0</v>
      </c>
      <c r="NZ43" s="11">
        <f t="shared" si="55"/>
        <v>0</v>
      </c>
      <c r="OG43" s="11">
        <f t="shared" si="56"/>
        <v>0</v>
      </c>
      <c r="ON43" s="11">
        <f t="shared" si="57"/>
        <v>0</v>
      </c>
      <c r="OU43" s="11">
        <f t="shared" si="58"/>
        <v>0</v>
      </c>
      <c r="PB43" s="11">
        <f t="shared" si="59"/>
        <v>0</v>
      </c>
      <c r="PI43" s="11">
        <f t="shared" si="60"/>
        <v>0</v>
      </c>
      <c r="PP43" s="11">
        <f t="shared" si="61"/>
        <v>0</v>
      </c>
      <c r="PW43" s="11">
        <f t="shared" si="62"/>
        <v>0</v>
      </c>
      <c r="QD43" s="11">
        <f t="shared" si="63"/>
        <v>0</v>
      </c>
      <c r="QK43" s="11">
        <f t="shared" si="64"/>
        <v>0</v>
      </c>
      <c r="QR43" s="11">
        <f t="shared" si="65"/>
        <v>0</v>
      </c>
      <c r="QY43" s="11">
        <f t="shared" si="66"/>
        <v>0</v>
      </c>
      <c r="RF43" s="11">
        <f t="shared" si="67"/>
        <v>0</v>
      </c>
      <c r="RM43" s="11">
        <f t="shared" si="68"/>
        <v>0</v>
      </c>
      <c r="RT43" s="11">
        <f t="shared" si="69"/>
        <v>0</v>
      </c>
      <c r="SA43" s="11">
        <f t="shared" si="70"/>
        <v>0</v>
      </c>
      <c r="SH43" s="11">
        <f t="shared" si="71"/>
        <v>0</v>
      </c>
      <c r="SO43" s="11">
        <f t="shared" si="72"/>
        <v>0</v>
      </c>
      <c r="SV43" s="11">
        <f t="shared" si="73"/>
        <v>0</v>
      </c>
      <c r="TC43" s="11">
        <f t="shared" si="74"/>
        <v>0</v>
      </c>
      <c r="TJ43" s="11">
        <f t="shared" si="75"/>
        <v>0</v>
      </c>
      <c r="TQ43" s="11">
        <f t="shared" si="76"/>
        <v>0</v>
      </c>
      <c r="TX43" s="11">
        <f t="shared" si="77"/>
        <v>0</v>
      </c>
      <c r="UE43" s="11">
        <f t="shared" si="78"/>
        <v>0</v>
      </c>
      <c r="UL43" s="11">
        <f t="shared" si="79"/>
        <v>0</v>
      </c>
      <c r="US43" s="11">
        <f t="shared" si="80"/>
        <v>0</v>
      </c>
    </row>
    <row r="44" spans="1:565" x14ac:dyDescent="0.2">
      <c r="A44" s="52">
        <v>44627</v>
      </c>
      <c r="E44" s="11">
        <f t="shared" si="0"/>
        <v>0</v>
      </c>
      <c r="I44" s="3">
        <v>5</v>
      </c>
      <c r="J44" s="14">
        <v>9.5</v>
      </c>
      <c r="K44" s="11">
        <v>130</v>
      </c>
      <c r="L44" s="11">
        <f t="shared" si="1"/>
        <v>1235</v>
      </c>
      <c r="S44" s="11">
        <f t="shared" si="2"/>
        <v>0</v>
      </c>
      <c r="Z44" s="11">
        <f t="shared" si="3"/>
        <v>0</v>
      </c>
      <c r="AD44" s="3">
        <v>40</v>
      </c>
      <c r="AE44" s="14">
        <v>69.900000000000006</v>
      </c>
      <c r="AF44" s="11">
        <v>130</v>
      </c>
      <c r="AG44" s="11">
        <f t="shared" si="4"/>
        <v>9087</v>
      </c>
      <c r="AK44" s="3">
        <v>10</v>
      </c>
      <c r="AL44" s="14">
        <v>18.3</v>
      </c>
      <c r="AM44" s="11">
        <v>132</v>
      </c>
      <c r="AN44" s="11">
        <f t="shared" si="5"/>
        <v>2415.6</v>
      </c>
      <c r="AR44" s="3">
        <v>28</v>
      </c>
      <c r="AS44" s="14">
        <v>55</v>
      </c>
      <c r="AT44" s="11">
        <v>130</v>
      </c>
      <c r="AU44" s="11">
        <f t="shared" si="6"/>
        <v>7150</v>
      </c>
      <c r="AY44" s="3">
        <v>20</v>
      </c>
      <c r="AZ44" s="14">
        <v>39.700000000000003</v>
      </c>
      <c r="BA44" s="11">
        <v>130</v>
      </c>
      <c r="BB44" s="11">
        <f t="shared" si="7"/>
        <v>5161</v>
      </c>
      <c r="BF44" s="3">
        <v>5</v>
      </c>
      <c r="BG44" s="14">
        <v>9.1999999999999993</v>
      </c>
      <c r="BH44" s="11">
        <v>130</v>
      </c>
      <c r="BI44" s="11">
        <f t="shared" si="8"/>
        <v>1196</v>
      </c>
      <c r="BP44" s="11">
        <f t="shared" si="11"/>
        <v>0</v>
      </c>
      <c r="BW44" s="11">
        <f t="shared" si="12"/>
        <v>0</v>
      </c>
      <c r="CD44" s="11">
        <f t="shared" si="9"/>
        <v>0</v>
      </c>
      <c r="CK44" s="11">
        <f t="shared" si="10"/>
        <v>0</v>
      </c>
      <c r="CR44" s="11">
        <f t="shared" si="13"/>
        <v>0</v>
      </c>
      <c r="CY44" s="11">
        <f t="shared" si="14"/>
        <v>0</v>
      </c>
      <c r="DF44" s="11">
        <f t="shared" si="18"/>
        <v>0</v>
      </c>
      <c r="DM44" s="11">
        <f t="shared" si="19"/>
        <v>0</v>
      </c>
      <c r="DQ44" s="3">
        <v>16</v>
      </c>
      <c r="DR44" s="14">
        <v>31.6</v>
      </c>
      <c r="DS44" s="11">
        <v>130</v>
      </c>
      <c r="DT44" s="11">
        <f t="shared" si="15"/>
        <v>4108</v>
      </c>
      <c r="DX44" s="3">
        <v>7</v>
      </c>
      <c r="DY44" s="14">
        <v>13.5</v>
      </c>
      <c r="DZ44" s="11">
        <v>130</v>
      </c>
      <c r="EA44" s="11">
        <f t="shared" si="16"/>
        <v>1755</v>
      </c>
      <c r="EE44" s="3">
        <v>8</v>
      </c>
      <c r="EF44" s="14">
        <v>15.1</v>
      </c>
      <c r="EG44" s="11">
        <v>130</v>
      </c>
      <c r="EH44" s="11">
        <f t="shared" si="17"/>
        <v>1963</v>
      </c>
      <c r="EL44" s="3">
        <v>5</v>
      </c>
      <c r="EM44" s="14">
        <v>11.9</v>
      </c>
      <c r="EN44" s="11">
        <v>130</v>
      </c>
      <c r="EO44" s="11">
        <f t="shared" si="31"/>
        <v>1547</v>
      </c>
      <c r="EV44" s="11">
        <f t="shared" si="20"/>
        <v>0</v>
      </c>
      <c r="FC44" s="11">
        <f t="shared" si="21"/>
        <v>0</v>
      </c>
      <c r="FJ44" s="11">
        <f t="shared" si="22"/>
        <v>0</v>
      </c>
      <c r="FQ44" s="11">
        <f t="shared" si="23"/>
        <v>0</v>
      </c>
      <c r="FX44" s="11">
        <f t="shared" si="24"/>
        <v>0</v>
      </c>
      <c r="GB44" s="3">
        <v>24</v>
      </c>
      <c r="GC44" s="14">
        <v>46.2</v>
      </c>
      <c r="GD44" s="11">
        <v>130</v>
      </c>
      <c r="GE44" s="11">
        <f t="shared" si="25"/>
        <v>6006</v>
      </c>
      <c r="GI44" s="3">
        <v>10</v>
      </c>
      <c r="GJ44" s="14">
        <v>18.8</v>
      </c>
      <c r="GK44" s="11">
        <v>130</v>
      </c>
      <c r="GL44" s="11">
        <f t="shared" si="26"/>
        <v>2444</v>
      </c>
      <c r="GP44" s="3">
        <v>25</v>
      </c>
      <c r="GQ44" s="14">
        <v>47.9</v>
      </c>
      <c r="GR44" s="11">
        <v>130</v>
      </c>
      <c r="GS44" s="11">
        <f t="shared" si="27"/>
        <v>6227</v>
      </c>
      <c r="GZ44" s="11">
        <f t="shared" si="28"/>
        <v>0</v>
      </c>
      <c r="HG44" s="11">
        <f t="shared" si="29"/>
        <v>0</v>
      </c>
      <c r="HN44" s="11">
        <f t="shared" si="30"/>
        <v>0</v>
      </c>
      <c r="HU44" s="11">
        <f t="shared" si="32"/>
        <v>0</v>
      </c>
      <c r="HY44" s="3">
        <v>10</v>
      </c>
      <c r="HZ44" s="14">
        <v>17.3</v>
      </c>
      <c r="IA44" s="11">
        <v>130</v>
      </c>
      <c r="IB44" s="11">
        <f t="shared" si="33"/>
        <v>2249</v>
      </c>
      <c r="IF44" s="3">
        <v>15</v>
      </c>
      <c r="IG44" s="14">
        <v>31.6</v>
      </c>
      <c r="IH44" s="11">
        <v>134</v>
      </c>
      <c r="II44" s="11">
        <f t="shared" si="34"/>
        <v>4234.4000000000005</v>
      </c>
      <c r="IP44" s="11">
        <f t="shared" si="35"/>
        <v>0</v>
      </c>
      <c r="IW44" s="11">
        <f t="shared" si="36"/>
        <v>0</v>
      </c>
      <c r="JD44" s="11">
        <f t="shared" si="37"/>
        <v>0</v>
      </c>
      <c r="JK44" s="11">
        <f t="shared" si="38"/>
        <v>0</v>
      </c>
      <c r="JR44" s="11">
        <f t="shared" si="39"/>
        <v>0</v>
      </c>
      <c r="JY44" s="11">
        <f t="shared" si="40"/>
        <v>0</v>
      </c>
      <c r="KF44" s="11">
        <f t="shared" si="41"/>
        <v>0</v>
      </c>
      <c r="KJ44" s="3">
        <v>15</v>
      </c>
      <c r="KK44" s="14">
        <v>31.6</v>
      </c>
      <c r="KL44" s="11">
        <v>132</v>
      </c>
      <c r="KM44" s="11">
        <f t="shared" si="42"/>
        <v>4171.2</v>
      </c>
      <c r="KQ44" s="3">
        <v>30</v>
      </c>
      <c r="KR44" s="14">
        <v>58.1</v>
      </c>
      <c r="KS44" s="11">
        <v>130</v>
      </c>
      <c r="KT44" s="11">
        <f t="shared" si="43"/>
        <v>7553</v>
      </c>
      <c r="LA44" s="11">
        <f t="shared" si="44"/>
        <v>0</v>
      </c>
      <c r="LH44" s="11">
        <f t="shared" si="45"/>
        <v>0</v>
      </c>
      <c r="LL44" s="3">
        <v>10</v>
      </c>
      <c r="LM44" s="14">
        <v>19.2</v>
      </c>
      <c r="LN44" s="11">
        <v>130</v>
      </c>
      <c r="LO44" s="11">
        <f t="shared" si="46"/>
        <v>2496</v>
      </c>
      <c r="LV44" s="11">
        <f t="shared" si="47"/>
        <v>0</v>
      </c>
      <c r="LZ44" s="3">
        <v>35</v>
      </c>
      <c r="MA44" s="14">
        <v>73.8</v>
      </c>
      <c r="MB44" s="11">
        <v>127</v>
      </c>
      <c r="MC44" s="11">
        <f t="shared" si="48"/>
        <v>9372.6</v>
      </c>
      <c r="MJ44" s="11">
        <f t="shared" si="49"/>
        <v>0</v>
      </c>
      <c r="MQ44" s="11">
        <f t="shared" si="50"/>
        <v>0</v>
      </c>
      <c r="MX44" s="11">
        <f t="shared" si="51"/>
        <v>0</v>
      </c>
      <c r="NB44" s="3">
        <v>75</v>
      </c>
      <c r="NC44" s="14">
        <v>154.30000000000001</v>
      </c>
      <c r="ND44" s="11">
        <v>130</v>
      </c>
      <c r="NE44" s="11">
        <f t="shared" si="52"/>
        <v>20059</v>
      </c>
      <c r="NL44" s="11">
        <f t="shared" si="53"/>
        <v>0</v>
      </c>
      <c r="NS44" s="11">
        <f t="shared" si="54"/>
        <v>0</v>
      </c>
      <c r="NZ44" s="11">
        <f t="shared" si="55"/>
        <v>0</v>
      </c>
      <c r="OG44" s="11">
        <f t="shared" si="56"/>
        <v>0</v>
      </c>
      <c r="ON44" s="11">
        <f t="shared" si="57"/>
        <v>0</v>
      </c>
      <c r="OU44" s="11">
        <f t="shared" si="58"/>
        <v>0</v>
      </c>
      <c r="PB44" s="11">
        <f t="shared" si="59"/>
        <v>0</v>
      </c>
      <c r="PI44" s="11">
        <f t="shared" si="60"/>
        <v>0</v>
      </c>
      <c r="PP44" s="11">
        <f t="shared" si="61"/>
        <v>0</v>
      </c>
      <c r="PW44" s="11">
        <f t="shared" si="62"/>
        <v>0</v>
      </c>
      <c r="QD44" s="11">
        <f t="shared" si="63"/>
        <v>0</v>
      </c>
      <c r="QK44" s="11">
        <f t="shared" si="64"/>
        <v>0</v>
      </c>
      <c r="QR44" s="11">
        <f t="shared" si="65"/>
        <v>0</v>
      </c>
      <c r="QY44" s="11">
        <f t="shared" si="66"/>
        <v>0</v>
      </c>
      <c r="RF44" s="11">
        <f t="shared" si="67"/>
        <v>0</v>
      </c>
      <c r="RM44" s="11">
        <f t="shared" si="68"/>
        <v>0</v>
      </c>
      <c r="RT44" s="11">
        <f t="shared" si="69"/>
        <v>0</v>
      </c>
      <c r="SA44" s="11">
        <f t="shared" si="70"/>
        <v>0</v>
      </c>
      <c r="SH44" s="11">
        <f t="shared" si="71"/>
        <v>0</v>
      </c>
      <c r="SO44" s="11">
        <f t="shared" si="72"/>
        <v>0</v>
      </c>
      <c r="SV44" s="11">
        <f t="shared" si="73"/>
        <v>0</v>
      </c>
      <c r="TC44" s="11">
        <f t="shared" si="74"/>
        <v>0</v>
      </c>
      <c r="TJ44" s="11">
        <f t="shared" si="75"/>
        <v>0</v>
      </c>
      <c r="TQ44" s="11">
        <f t="shared" si="76"/>
        <v>0</v>
      </c>
      <c r="TX44" s="11">
        <f t="shared" si="77"/>
        <v>0</v>
      </c>
      <c r="UE44" s="11">
        <f t="shared" si="78"/>
        <v>0</v>
      </c>
      <c r="UL44" s="11">
        <f t="shared" si="79"/>
        <v>0</v>
      </c>
      <c r="US44" s="11">
        <f t="shared" si="80"/>
        <v>0</v>
      </c>
    </row>
    <row r="45" spans="1:565" x14ac:dyDescent="0.2">
      <c r="A45" s="52">
        <v>44628</v>
      </c>
      <c r="B45" s="3">
        <v>30</v>
      </c>
      <c r="C45" s="14">
        <v>53.9</v>
      </c>
      <c r="D45" s="11">
        <v>133</v>
      </c>
      <c r="E45" s="11">
        <f t="shared" si="0"/>
        <v>7168.7</v>
      </c>
      <c r="L45" s="11">
        <f t="shared" si="1"/>
        <v>0</v>
      </c>
      <c r="S45" s="11">
        <f t="shared" si="2"/>
        <v>0</v>
      </c>
      <c r="Z45" s="11">
        <f t="shared" si="3"/>
        <v>0</v>
      </c>
      <c r="AG45" s="11">
        <f t="shared" si="4"/>
        <v>0</v>
      </c>
      <c r="AN45" s="11">
        <f t="shared" si="5"/>
        <v>0</v>
      </c>
      <c r="AR45" s="3">
        <v>40</v>
      </c>
      <c r="AS45" s="14">
        <v>82</v>
      </c>
      <c r="AT45" s="11">
        <v>134</v>
      </c>
      <c r="AU45" s="11">
        <f t="shared" si="6"/>
        <v>10988</v>
      </c>
      <c r="AY45" s="3">
        <v>20</v>
      </c>
      <c r="AZ45" s="14">
        <v>40.299999999999997</v>
      </c>
      <c r="BA45" s="11">
        <v>134</v>
      </c>
      <c r="BB45" s="11">
        <f t="shared" si="7"/>
        <v>5400.2</v>
      </c>
      <c r="BF45" s="3">
        <v>15</v>
      </c>
      <c r="BG45" s="14">
        <v>26.5</v>
      </c>
      <c r="BH45" s="11">
        <v>134</v>
      </c>
      <c r="BI45" s="11">
        <f t="shared" si="8"/>
        <v>3551</v>
      </c>
      <c r="BP45" s="11">
        <f t="shared" si="11"/>
        <v>0</v>
      </c>
      <c r="BT45" s="3">
        <v>17</v>
      </c>
      <c r="BU45" s="14">
        <v>31.7</v>
      </c>
      <c r="BV45" s="11">
        <v>134</v>
      </c>
      <c r="BW45" s="11">
        <f t="shared" si="12"/>
        <v>4247.8</v>
      </c>
      <c r="CD45" s="11">
        <f t="shared" si="9"/>
        <v>0</v>
      </c>
      <c r="CK45" s="11">
        <f t="shared" si="10"/>
        <v>0</v>
      </c>
      <c r="CR45" s="11">
        <f t="shared" si="13"/>
        <v>0</v>
      </c>
      <c r="CY45" s="11">
        <f t="shared" si="14"/>
        <v>0</v>
      </c>
      <c r="DF45" s="11">
        <f t="shared" si="18"/>
        <v>0</v>
      </c>
      <c r="DM45" s="11">
        <f t="shared" si="19"/>
        <v>0</v>
      </c>
      <c r="DQ45" s="3">
        <v>10</v>
      </c>
      <c r="DR45" s="14">
        <v>18.899999999999999</v>
      </c>
      <c r="DS45" s="11">
        <v>134</v>
      </c>
      <c r="DT45" s="11">
        <f t="shared" si="15"/>
        <v>2532.6</v>
      </c>
      <c r="DX45" s="3">
        <v>8</v>
      </c>
      <c r="DY45" s="14">
        <v>13.6</v>
      </c>
      <c r="DZ45" s="11">
        <v>134</v>
      </c>
      <c r="EA45" s="11">
        <f t="shared" si="16"/>
        <v>1822.3999999999999</v>
      </c>
      <c r="EE45" s="3">
        <v>10</v>
      </c>
      <c r="EF45" s="14">
        <v>20.7</v>
      </c>
      <c r="EG45" s="11">
        <v>134</v>
      </c>
      <c r="EH45" s="11">
        <f t="shared" si="17"/>
        <v>2773.7999999999997</v>
      </c>
      <c r="EL45" s="3">
        <v>10</v>
      </c>
      <c r="EM45" s="14">
        <v>19.399999999999999</v>
      </c>
      <c r="EN45" s="11">
        <v>134</v>
      </c>
      <c r="EO45" s="11">
        <f t="shared" si="31"/>
        <v>2599.6</v>
      </c>
      <c r="EV45" s="11">
        <f t="shared" si="20"/>
        <v>0</v>
      </c>
      <c r="EZ45" s="3">
        <v>15</v>
      </c>
      <c r="FA45" s="14">
        <v>31.3</v>
      </c>
      <c r="FB45" s="11">
        <v>136</v>
      </c>
      <c r="FC45" s="11">
        <f t="shared" si="21"/>
        <v>4256.8</v>
      </c>
      <c r="FJ45" s="11">
        <f t="shared" si="22"/>
        <v>0</v>
      </c>
      <c r="FQ45" s="11">
        <f t="shared" si="23"/>
        <v>0</v>
      </c>
      <c r="FX45" s="11">
        <f t="shared" si="24"/>
        <v>0</v>
      </c>
      <c r="GE45" s="11">
        <f t="shared" si="25"/>
        <v>0</v>
      </c>
      <c r="GI45" s="3">
        <v>5</v>
      </c>
      <c r="GJ45" s="14">
        <v>10.8</v>
      </c>
      <c r="GK45" s="11">
        <v>134</v>
      </c>
      <c r="GL45" s="11">
        <f t="shared" si="26"/>
        <v>1447.2</v>
      </c>
      <c r="GS45" s="11">
        <f t="shared" si="27"/>
        <v>0</v>
      </c>
      <c r="GW45" s="3">
        <v>10</v>
      </c>
      <c r="GX45" s="14">
        <v>19.7</v>
      </c>
      <c r="GY45" s="11">
        <v>134</v>
      </c>
      <c r="GZ45" s="11">
        <f t="shared" si="28"/>
        <v>2639.7999999999997</v>
      </c>
      <c r="HG45" s="11">
        <f t="shared" si="29"/>
        <v>0</v>
      </c>
      <c r="HN45" s="11">
        <f t="shared" si="30"/>
        <v>0</v>
      </c>
      <c r="HU45" s="11">
        <f t="shared" si="32"/>
        <v>0</v>
      </c>
      <c r="HY45" s="3">
        <v>15</v>
      </c>
      <c r="HZ45" s="14">
        <v>28.7</v>
      </c>
      <c r="IA45" s="11">
        <v>134</v>
      </c>
      <c r="IB45" s="11">
        <f t="shared" si="33"/>
        <v>3845.7999999999997</v>
      </c>
      <c r="II45" s="11">
        <f t="shared" si="34"/>
        <v>0</v>
      </c>
      <c r="IP45" s="11">
        <f t="shared" si="35"/>
        <v>0</v>
      </c>
      <c r="IT45" s="3">
        <v>10</v>
      </c>
      <c r="IU45" s="14">
        <v>20.3</v>
      </c>
      <c r="IV45" s="11">
        <v>134</v>
      </c>
      <c r="IW45" s="11">
        <f t="shared" si="36"/>
        <v>2720.2000000000003</v>
      </c>
      <c r="JD45" s="11">
        <f t="shared" si="37"/>
        <v>0</v>
      </c>
      <c r="JK45" s="11">
        <f t="shared" si="38"/>
        <v>0</v>
      </c>
      <c r="JR45" s="11">
        <f t="shared" si="39"/>
        <v>0</v>
      </c>
      <c r="JY45" s="11">
        <f t="shared" si="40"/>
        <v>0</v>
      </c>
      <c r="KC45" s="3">
        <v>10</v>
      </c>
      <c r="KD45" s="14">
        <v>20.3</v>
      </c>
      <c r="KE45" s="11">
        <v>134</v>
      </c>
      <c r="KF45" s="11">
        <f t="shared" si="41"/>
        <v>2720.2000000000003</v>
      </c>
      <c r="KJ45" s="3">
        <v>12</v>
      </c>
      <c r="KK45" s="14">
        <v>25.8</v>
      </c>
      <c r="KL45" s="11">
        <v>136</v>
      </c>
      <c r="KM45" s="11">
        <f t="shared" si="42"/>
        <v>3508.8</v>
      </c>
      <c r="KT45" s="11">
        <f t="shared" si="43"/>
        <v>0</v>
      </c>
      <c r="LA45" s="11">
        <f t="shared" si="44"/>
        <v>0</v>
      </c>
      <c r="LH45" s="11">
        <f t="shared" si="45"/>
        <v>0</v>
      </c>
      <c r="LL45" s="3">
        <v>15</v>
      </c>
      <c r="LM45" s="14">
        <v>30.2</v>
      </c>
      <c r="LN45" s="11">
        <v>134</v>
      </c>
      <c r="LO45" s="11">
        <f t="shared" si="46"/>
        <v>4046.7999999999997</v>
      </c>
      <c r="LV45" s="11">
        <f t="shared" si="47"/>
        <v>0</v>
      </c>
      <c r="LZ45" s="3">
        <v>40</v>
      </c>
      <c r="MA45" s="14">
        <v>83.5</v>
      </c>
      <c r="MB45" s="11">
        <v>131</v>
      </c>
      <c r="MC45" s="11">
        <f t="shared" si="48"/>
        <v>10938.5</v>
      </c>
      <c r="MG45" s="3">
        <v>30</v>
      </c>
      <c r="MH45" s="14">
        <v>60.6</v>
      </c>
      <c r="MI45" s="11">
        <v>134</v>
      </c>
      <c r="MJ45" s="11">
        <f t="shared" si="49"/>
        <v>8120.4000000000005</v>
      </c>
      <c r="MN45" s="3">
        <v>10</v>
      </c>
      <c r="MO45" s="14">
        <v>19.3</v>
      </c>
      <c r="MP45" s="11">
        <v>134</v>
      </c>
      <c r="MQ45" s="11">
        <f t="shared" si="50"/>
        <v>2586.2000000000003</v>
      </c>
      <c r="MX45" s="11">
        <f t="shared" si="51"/>
        <v>0</v>
      </c>
      <c r="NE45" s="11">
        <f t="shared" si="52"/>
        <v>0</v>
      </c>
      <c r="NI45" s="3">
        <v>30</v>
      </c>
      <c r="NJ45" s="14">
        <v>62.4</v>
      </c>
      <c r="NK45" s="11">
        <v>134</v>
      </c>
      <c r="NL45" s="11">
        <f t="shared" si="53"/>
        <v>8361.6</v>
      </c>
      <c r="NS45" s="11">
        <f t="shared" si="54"/>
        <v>0</v>
      </c>
      <c r="NZ45" s="11">
        <f t="shared" si="55"/>
        <v>0</v>
      </c>
      <c r="OG45" s="11">
        <f t="shared" si="56"/>
        <v>0</v>
      </c>
      <c r="ON45" s="11">
        <f t="shared" si="57"/>
        <v>0</v>
      </c>
      <c r="OU45" s="11">
        <f t="shared" si="58"/>
        <v>0</v>
      </c>
      <c r="PB45" s="11">
        <f t="shared" si="59"/>
        <v>0</v>
      </c>
      <c r="PI45" s="11">
        <f t="shared" si="60"/>
        <v>0</v>
      </c>
      <c r="PP45" s="11">
        <f t="shared" si="61"/>
        <v>0</v>
      </c>
      <c r="PW45" s="11">
        <f t="shared" si="62"/>
        <v>0</v>
      </c>
      <c r="QD45" s="11">
        <f t="shared" si="63"/>
        <v>0</v>
      </c>
      <c r="QK45" s="11">
        <f t="shared" si="64"/>
        <v>0</v>
      </c>
      <c r="QR45" s="11">
        <f t="shared" si="65"/>
        <v>0</v>
      </c>
      <c r="QY45" s="11">
        <f t="shared" si="66"/>
        <v>0</v>
      </c>
      <c r="RF45" s="11">
        <f t="shared" si="67"/>
        <v>0</v>
      </c>
      <c r="RM45" s="11">
        <f t="shared" si="68"/>
        <v>0</v>
      </c>
      <c r="RT45" s="11">
        <f t="shared" si="69"/>
        <v>0</v>
      </c>
      <c r="SA45" s="11">
        <f t="shared" si="70"/>
        <v>0</v>
      </c>
      <c r="SH45" s="11">
        <f t="shared" si="71"/>
        <v>0</v>
      </c>
      <c r="SO45" s="11">
        <f t="shared" si="72"/>
        <v>0</v>
      </c>
      <c r="SV45" s="11">
        <f t="shared" si="73"/>
        <v>0</v>
      </c>
      <c r="TC45" s="11">
        <f t="shared" si="74"/>
        <v>0</v>
      </c>
      <c r="TJ45" s="11">
        <f t="shared" si="75"/>
        <v>0</v>
      </c>
      <c r="TQ45" s="11">
        <f t="shared" si="76"/>
        <v>0</v>
      </c>
      <c r="TX45" s="11">
        <f t="shared" si="77"/>
        <v>0</v>
      </c>
      <c r="UE45" s="11">
        <f t="shared" si="78"/>
        <v>0</v>
      </c>
      <c r="UL45" s="11">
        <f t="shared" si="79"/>
        <v>0</v>
      </c>
      <c r="US45" s="11">
        <f t="shared" si="80"/>
        <v>0</v>
      </c>
    </row>
    <row r="46" spans="1:565" x14ac:dyDescent="0.2">
      <c r="A46" s="52">
        <v>44629</v>
      </c>
      <c r="B46" s="3">
        <v>100</v>
      </c>
      <c r="C46" s="14">
        <v>189.4</v>
      </c>
      <c r="D46" s="11">
        <v>136</v>
      </c>
      <c r="E46" s="11">
        <f t="shared" si="0"/>
        <v>25758.400000000001</v>
      </c>
      <c r="I46" s="3">
        <v>19</v>
      </c>
      <c r="J46" s="14">
        <v>38.5</v>
      </c>
      <c r="K46" s="11">
        <v>137</v>
      </c>
      <c r="L46" s="11">
        <f t="shared" si="1"/>
        <v>5274.5</v>
      </c>
      <c r="S46" s="11">
        <f t="shared" si="2"/>
        <v>0</v>
      </c>
      <c r="Z46" s="11">
        <f t="shared" si="3"/>
        <v>0</v>
      </c>
      <c r="AG46" s="11">
        <f t="shared" si="4"/>
        <v>0</v>
      </c>
      <c r="AK46" s="3">
        <v>10</v>
      </c>
      <c r="AL46" s="14">
        <v>19.8</v>
      </c>
      <c r="AM46" s="11">
        <v>137</v>
      </c>
      <c r="AN46" s="11">
        <f t="shared" si="5"/>
        <v>2712.6</v>
      </c>
      <c r="AR46" s="3">
        <v>30</v>
      </c>
      <c r="AS46" s="14">
        <v>63.2</v>
      </c>
      <c r="AT46" s="11">
        <v>137</v>
      </c>
      <c r="AU46" s="11">
        <f t="shared" si="6"/>
        <v>8658.4</v>
      </c>
      <c r="AY46" s="3">
        <v>30</v>
      </c>
      <c r="AZ46" s="14">
        <v>64.3</v>
      </c>
      <c r="BA46" s="11">
        <v>137</v>
      </c>
      <c r="BB46" s="11">
        <f t="shared" si="7"/>
        <v>8809.1</v>
      </c>
      <c r="BF46" s="3">
        <v>15</v>
      </c>
      <c r="BG46" s="14">
        <v>21.4</v>
      </c>
      <c r="BH46" s="11">
        <v>137</v>
      </c>
      <c r="BI46" s="11">
        <f t="shared" si="8"/>
        <v>2931.7999999999997</v>
      </c>
      <c r="BP46" s="11">
        <f t="shared" si="11"/>
        <v>0</v>
      </c>
      <c r="BT46" s="3">
        <v>10</v>
      </c>
      <c r="BU46" s="14">
        <v>22.1</v>
      </c>
      <c r="BV46" s="11">
        <v>137</v>
      </c>
      <c r="BW46" s="11">
        <f t="shared" si="12"/>
        <v>3027.7000000000003</v>
      </c>
      <c r="CD46" s="11">
        <f t="shared" si="9"/>
        <v>0</v>
      </c>
      <c r="CH46" s="3">
        <v>35</v>
      </c>
      <c r="CI46" s="14">
        <v>68.8</v>
      </c>
      <c r="CJ46" s="11">
        <v>136</v>
      </c>
      <c r="CK46" s="11">
        <f t="shared" si="10"/>
        <v>9356.7999999999993</v>
      </c>
      <c r="CO46" s="3">
        <v>10</v>
      </c>
      <c r="CP46" s="14">
        <v>20.5</v>
      </c>
      <c r="CQ46" s="11">
        <v>137</v>
      </c>
      <c r="CR46" s="11">
        <f t="shared" si="13"/>
        <v>2808.5</v>
      </c>
      <c r="CY46" s="11">
        <f t="shared" si="14"/>
        <v>0</v>
      </c>
      <c r="DF46" s="11">
        <f t="shared" si="18"/>
        <v>0</v>
      </c>
      <c r="DM46" s="11">
        <f t="shared" si="19"/>
        <v>0</v>
      </c>
      <c r="DQ46" s="3">
        <v>17</v>
      </c>
      <c r="DR46" s="14">
        <v>36.6</v>
      </c>
      <c r="DS46" s="11">
        <v>137</v>
      </c>
      <c r="DT46" s="11">
        <f t="shared" si="15"/>
        <v>5014.2</v>
      </c>
      <c r="DX46" s="3">
        <v>8</v>
      </c>
      <c r="DY46" s="14">
        <v>16.5</v>
      </c>
      <c r="DZ46" s="11">
        <v>137</v>
      </c>
      <c r="EA46" s="11">
        <f t="shared" si="16"/>
        <v>2260.5</v>
      </c>
      <c r="EE46" s="3">
        <v>20</v>
      </c>
      <c r="EF46" s="14">
        <v>41.4</v>
      </c>
      <c r="EG46" s="11">
        <v>137</v>
      </c>
      <c r="EH46" s="11">
        <f t="shared" si="17"/>
        <v>5671.8</v>
      </c>
      <c r="EL46" s="3">
        <v>15</v>
      </c>
      <c r="EM46" s="14">
        <v>32.700000000000003</v>
      </c>
      <c r="EN46" s="11">
        <v>137</v>
      </c>
      <c r="EO46" s="11">
        <f t="shared" si="31"/>
        <v>4479.9000000000005</v>
      </c>
      <c r="EV46" s="11">
        <f t="shared" si="20"/>
        <v>0</v>
      </c>
      <c r="FC46" s="11">
        <f t="shared" si="21"/>
        <v>0</v>
      </c>
      <c r="FJ46" s="11">
        <f t="shared" si="22"/>
        <v>0</v>
      </c>
      <c r="FQ46" s="11">
        <f t="shared" si="23"/>
        <v>0</v>
      </c>
      <c r="FX46" s="11">
        <f t="shared" si="24"/>
        <v>0</v>
      </c>
      <c r="GB46" s="3">
        <v>30</v>
      </c>
      <c r="GC46" s="14">
        <v>75.3</v>
      </c>
      <c r="GD46" s="11">
        <v>137</v>
      </c>
      <c r="GE46" s="11">
        <f t="shared" si="25"/>
        <v>10316.1</v>
      </c>
      <c r="GI46" s="3">
        <v>21</v>
      </c>
      <c r="GJ46" s="14">
        <v>45.3</v>
      </c>
      <c r="GK46" s="11">
        <v>137</v>
      </c>
      <c r="GL46" s="11">
        <f t="shared" si="26"/>
        <v>6206.0999999999995</v>
      </c>
      <c r="GS46" s="11">
        <f t="shared" si="27"/>
        <v>0</v>
      </c>
      <c r="GW46" s="3">
        <v>5</v>
      </c>
      <c r="GX46" s="14">
        <v>9.8000000000000007</v>
      </c>
      <c r="GY46" s="11">
        <v>137</v>
      </c>
      <c r="GZ46" s="11">
        <f t="shared" si="28"/>
        <v>1342.6000000000001</v>
      </c>
      <c r="HD46" s="3">
        <v>10</v>
      </c>
      <c r="HE46" s="14">
        <v>18.8</v>
      </c>
      <c r="HF46" s="11">
        <v>137</v>
      </c>
      <c r="HG46" s="11">
        <f t="shared" si="29"/>
        <v>2575.6</v>
      </c>
      <c r="HN46" s="11">
        <f t="shared" si="30"/>
        <v>0</v>
      </c>
      <c r="HU46" s="11">
        <f t="shared" si="32"/>
        <v>0</v>
      </c>
      <c r="HY46" s="3">
        <v>11</v>
      </c>
      <c r="HZ46" s="14">
        <v>21.4</v>
      </c>
      <c r="IA46" s="11">
        <v>137</v>
      </c>
      <c r="IB46" s="11">
        <f t="shared" si="33"/>
        <v>2931.7999999999997</v>
      </c>
      <c r="IF46" s="3">
        <v>20</v>
      </c>
      <c r="IG46" s="14">
        <v>43.8</v>
      </c>
      <c r="IH46" s="11">
        <v>137</v>
      </c>
      <c r="II46" s="11">
        <f t="shared" si="34"/>
        <v>6000.5999999999995</v>
      </c>
      <c r="IM46" s="3">
        <v>10</v>
      </c>
      <c r="IN46" s="14">
        <v>19.2</v>
      </c>
      <c r="IO46" s="11">
        <v>140</v>
      </c>
      <c r="IP46" s="11">
        <f t="shared" si="35"/>
        <v>2688</v>
      </c>
      <c r="IT46" s="3">
        <v>10</v>
      </c>
      <c r="IU46" s="14">
        <v>20.399999999999999</v>
      </c>
      <c r="IV46" s="11">
        <v>137</v>
      </c>
      <c r="IW46" s="11">
        <f t="shared" si="36"/>
        <v>2794.7999999999997</v>
      </c>
      <c r="JD46" s="11">
        <f t="shared" si="37"/>
        <v>0</v>
      </c>
      <c r="JK46" s="11">
        <f t="shared" si="38"/>
        <v>0</v>
      </c>
      <c r="JR46" s="11">
        <f t="shared" si="39"/>
        <v>0</v>
      </c>
      <c r="JY46" s="11">
        <f t="shared" si="40"/>
        <v>0</v>
      </c>
      <c r="KC46" s="3">
        <v>16</v>
      </c>
      <c r="KD46" s="14">
        <v>32.5</v>
      </c>
      <c r="KE46" s="11">
        <v>137</v>
      </c>
      <c r="KF46" s="11">
        <f t="shared" si="41"/>
        <v>4452.5</v>
      </c>
      <c r="KJ46" s="3">
        <v>10</v>
      </c>
      <c r="KK46" s="14">
        <v>22.4</v>
      </c>
      <c r="KL46" s="11">
        <v>139</v>
      </c>
      <c r="KM46" s="11">
        <f t="shared" si="42"/>
        <v>3113.6</v>
      </c>
      <c r="KT46" s="11">
        <f t="shared" si="43"/>
        <v>0</v>
      </c>
      <c r="LA46" s="11">
        <f t="shared" si="44"/>
        <v>0</v>
      </c>
      <c r="LH46" s="11">
        <f t="shared" si="45"/>
        <v>0</v>
      </c>
      <c r="LL46" s="3">
        <v>11</v>
      </c>
      <c r="LM46" s="14">
        <v>22.5</v>
      </c>
      <c r="LN46" s="11">
        <v>137</v>
      </c>
      <c r="LO46" s="11">
        <f t="shared" si="46"/>
        <v>3082.5</v>
      </c>
      <c r="LV46" s="11">
        <f t="shared" si="47"/>
        <v>0</v>
      </c>
      <c r="LZ46" s="3">
        <v>50</v>
      </c>
      <c r="MA46" s="14">
        <v>114</v>
      </c>
      <c r="MB46" s="11">
        <v>134</v>
      </c>
      <c r="MC46" s="11">
        <f t="shared" si="48"/>
        <v>15276</v>
      </c>
      <c r="MG46" s="3">
        <v>35</v>
      </c>
      <c r="MH46" s="14">
        <v>70.7</v>
      </c>
      <c r="MI46" s="11">
        <v>137</v>
      </c>
      <c r="MJ46" s="11">
        <f t="shared" si="49"/>
        <v>9685.9</v>
      </c>
      <c r="MN46" s="3">
        <v>15</v>
      </c>
      <c r="MO46" s="14">
        <v>30.6</v>
      </c>
      <c r="MP46" s="11">
        <v>137</v>
      </c>
      <c r="MQ46" s="11">
        <f t="shared" si="50"/>
        <v>4192.2</v>
      </c>
      <c r="MX46" s="11">
        <f t="shared" si="51"/>
        <v>0</v>
      </c>
      <c r="NE46" s="11">
        <f t="shared" si="52"/>
        <v>0</v>
      </c>
      <c r="NI46" s="3">
        <v>20</v>
      </c>
      <c r="NJ46" s="14">
        <v>46.7</v>
      </c>
      <c r="NK46" s="11">
        <v>137</v>
      </c>
      <c r="NL46" s="11">
        <f t="shared" si="53"/>
        <v>6397.9000000000005</v>
      </c>
      <c r="NS46" s="11">
        <f t="shared" si="54"/>
        <v>0</v>
      </c>
      <c r="NZ46" s="11">
        <f t="shared" si="55"/>
        <v>0</v>
      </c>
      <c r="OG46" s="11">
        <f t="shared" si="56"/>
        <v>0</v>
      </c>
      <c r="ON46" s="11">
        <f t="shared" si="57"/>
        <v>0</v>
      </c>
      <c r="OU46" s="11">
        <f t="shared" si="58"/>
        <v>0</v>
      </c>
      <c r="PB46" s="11">
        <f t="shared" si="59"/>
        <v>0</v>
      </c>
      <c r="PI46" s="11">
        <f t="shared" si="60"/>
        <v>0</v>
      </c>
      <c r="PP46" s="11">
        <f t="shared" si="61"/>
        <v>0</v>
      </c>
      <c r="PW46" s="11">
        <f t="shared" si="62"/>
        <v>0</v>
      </c>
      <c r="QD46" s="11">
        <f t="shared" si="63"/>
        <v>0</v>
      </c>
      <c r="QK46" s="11">
        <f t="shared" si="64"/>
        <v>0</v>
      </c>
      <c r="QR46" s="11">
        <f t="shared" si="65"/>
        <v>0</v>
      </c>
      <c r="QY46" s="11">
        <f t="shared" si="66"/>
        <v>0</v>
      </c>
      <c r="RF46" s="11">
        <f t="shared" si="67"/>
        <v>0</v>
      </c>
      <c r="RM46" s="11">
        <f t="shared" si="68"/>
        <v>0</v>
      </c>
      <c r="RT46" s="11">
        <f t="shared" si="69"/>
        <v>0</v>
      </c>
      <c r="SA46" s="11">
        <f t="shared" si="70"/>
        <v>0</v>
      </c>
      <c r="SH46" s="11">
        <f t="shared" si="71"/>
        <v>0</v>
      </c>
      <c r="SO46" s="11">
        <f t="shared" si="72"/>
        <v>0</v>
      </c>
      <c r="SV46" s="11">
        <f t="shared" si="73"/>
        <v>0</v>
      </c>
      <c r="TC46" s="11">
        <f t="shared" si="74"/>
        <v>0</v>
      </c>
      <c r="TJ46" s="11">
        <f t="shared" si="75"/>
        <v>0</v>
      </c>
      <c r="TQ46" s="11">
        <f t="shared" si="76"/>
        <v>0</v>
      </c>
      <c r="TX46" s="11">
        <f t="shared" si="77"/>
        <v>0</v>
      </c>
      <c r="UE46" s="11">
        <f t="shared" si="78"/>
        <v>0</v>
      </c>
      <c r="UL46" s="11">
        <f t="shared" si="79"/>
        <v>0</v>
      </c>
      <c r="US46" s="11">
        <f t="shared" si="80"/>
        <v>0</v>
      </c>
    </row>
    <row r="47" spans="1:565" x14ac:dyDescent="0.2">
      <c r="A47" s="52">
        <v>44630</v>
      </c>
      <c r="E47" s="11">
        <f t="shared" si="0"/>
        <v>0</v>
      </c>
      <c r="L47" s="11">
        <f t="shared" si="1"/>
        <v>0</v>
      </c>
      <c r="S47" s="11">
        <f t="shared" si="2"/>
        <v>0</v>
      </c>
      <c r="Z47" s="11">
        <f t="shared" si="3"/>
        <v>0</v>
      </c>
      <c r="AG47" s="11">
        <f t="shared" si="4"/>
        <v>0</v>
      </c>
      <c r="AK47" s="3">
        <v>10</v>
      </c>
      <c r="AL47" s="14">
        <v>18.600000000000001</v>
      </c>
      <c r="AM47" s="11">
        <v>143</v>
      </c>
      <c r="AN47" s="11">
        <f t="shared" si="5"/>
        <v>2659.8</v>
      </c>
      <c r="AR47" s="3">
        <v>25</v>
      </c>
      <c r="AS47" s="14">
        <v>53.2</v>
      </c>
      <c r="AT47" s="11">
        <v>141</v>
      </c>
      <c r="AU47" s="11">
        <f t="shared" si="6"/>
        <v>7501.2000000000007</v>
      </c>
      <c r="AY47" s="3">
        <v>20</v>
      </c>
      <c r="AZ47" s="14">
        <v>43.8</v>
      </c>
      <c r="BA47" s="11">
        <v>141</v>
      </c>
      <c r="BB47" s="11">
        <f t="shared" si="7"/>
        <v>6175.7999999999993</v>
      </c>
      <c r="BF47" s="3">
        <v>6</v>
      </c>
      <c r="BG47" s="14">
        <v>12.6</v>
      </c>
      <c r="BH47" s="11">
        <v>141</v>
      </c>
      <c r="BI47" s="11">
        <f t="shared" si="8"/>
        <v>1776.6</v>
      </c>
      <c r="BM47" s="3">
        <v>10</v>
      </c>
      <c r="BN47" s="14">
        <v>17.600000000000001</v>
      </c>
      <c r="BO47" s="11">
        <v>145</v>
      </c>
      <c r="BP47" s="11">
        <f t="shared" si="11"/>
        <v>2552</v>
      </c>
      <c r="BT47" s="3">
        <v>6</v>
      </c>
      <c r="BU47" s="14">
        <v>11.2</v>
      </c>
      <c r="BV47" s="11">
        <v>141</v>
      </c>
      <c r="BW47" s="11">
        <f t="shared" si="12"/>
        <v>1579.1999999999998</v>
      </c>
      <c r="CD47" s="11">
        <f t="shared" si="9"/>
        <v>0</v>
      </c>
      <c r="CK47" s="11">
        <f t="shared" si="10"/>
        <v>0</v>
      </c>
      <c r="CO47" s="3">
        <v>10</v>
      </c>
      <c r="CP47" s="14">
        <v>20.9</v>
      </c>
      <c r="CQ47" s="11">
        <v>143</v>
      </c>
      <c r="CR47" s="11">
        <f t="shared" si="13"/>
        <v>2988.7</v>
      </c>
      <c r="CY47" s="11">
        <f t="shared" si="14"/>
        <v>0</v>
      </c>
      <c r="DF47" s="11">
        <f t="shared" si="18"/>
        <v>0</v>
      </c>
      <c r="DM47" s="11">
        <f t="shared" si="19"/>
        <v>0</v>
      </c>
      <c r="DQ47" s="3">
        <v>20</v>
      </c>
      <c r="DR47" s="14">
        <v>43.3</v>
      </c>
      <c r="DS47" s="11">
        <v>141</v>
      </c>
      <c r="DT47" s="11">
        <f t="shared" si="15"/>
        <v>6105.2999999999993</v>
      </c>
      <c r="DX47" s="3">
        <v>7</v>
      </c>
      <c r="DY47" s="14">
        <v>15.2</v>
      </c>
      <c r="DZ47" s="11">
        <v>141</v>
      </c>
      <c r="EA47" s="11">
        <f t="shared" si="16"/>
        <v>2143.1999999999998</v>
      </c>
      <c r="EE47" s="3">
        <v>7</v>
      </c>
      <c r="EF47" s="14">
        <v>14.3</v>
      </c>
      <c r="EG47" s="11">
        <v>141</v>
      </c>
      <c r="EH47" s="11">
        <f t="shared" si="17"/>
        <v>2016.3000000000002</v>
      </c>
      <c r="EL47" s="3">
        <v>10</v>
      </c>
      <c r="EM47" s="14">
        <v>23.2</v>
      </c>
      <c r="EN47" s="11">
        <v>141</v>
      </c>
      <c r="EO47" s="11">
        <f t="shared" si="31"/>
        <v>3271.2</v>
      </c>
      <c r="EV47" s="11">
        <f t="shared" si="20"/>
        <v>0</v>
      </c>
      <c r="FC47" s="11">
        <f t="shared" si="21"/>
        <v>0</v>
      </c>
      <c r="FJ47" s="11">
        <f t="shared" si="22"/>
        <v>0</v>
      </c>
      <c r="FQ47" s="11">
        <f t="shared" si="23"/>
        <v>0</v>
      </c>
      <c r="FX47" s="11">
        <f t="shared" si="24"/>
        <v>0</v>
      </c>
      <c r="GB47" s="3">
        <v>30</v>
      </c>
      <c r="GC47" s="14">
        <v>60.8</v>
      </c>
      <c r="GD47" s="11">
        <v>141</v>
      </c>
      <c r="GE47" s="11">
        <f t="shared" si="25"/>
        <v>8572.7999999999993</v>
      </c>
      <c r="GI47" s="3">
        <v>10</v>
      </c>
      <c r="GJ47" s="14">
        <v>21.2</v>
      </c>
      <c r="GK47" s="11">
        <v>141</v>
      </c>
      <c r="GL47" s="11">
        <f t="shared" si="26"/>
        <v>2989.2</v>
      </c>
      <c r="GS47" s="11">
        <f t="shared" si="27"/>
        <v>0</v>
      </c>
      <c r="GW47" s="3">
        <v>10</v>
      </c>
      <c r="GX47" s="14">
        <v>21.9</v>
      </c>
      <c r="GY47" s="11">
        <v>141</v>
      </c>
      <c r="GZ47" s="11">
        <f t="shared" si="28"/>
        <v>3087.8999999999996</v>
      </c>
      <c r="HG47" s="11">
        <f t="shared" si="29"/>
        <v>0</v>
      </c>
      <c r="HN47" s="11">
        <f t="shared" si="30"/>
        <v>0</v>
      </c>
      <c r="HU47" s="11">
        <f t="shared" si="32"/>
        <v>0</v>
      </c>
      <c r="HY47" s="3">
        <v>10</v>
      </c>
      <c r="HZ47" s="14">
        <v>19.100000000000001</v>
      </c>
      <c r="IA47" s="11">
        <v>141</v>
      </c>
      <c r="IB47" s="11">
        <f t="shared" si="33"/>
        <v>2693.1000000000004</v>
      </c>
      <c r="II47" s="11">
        <f t="shared" si="34"/>
        <v>0</v>
      </c>
      <c r="IP47" s="11">
        <f t="shared" si="35"/>
        <v>0</v>
      </c>
      <c r="IT47" s="3">
        <v>10</v>
      </c>
      <c r="IU47" s="14">
        <v>20.9</v>
      </c>
      <c r="IV47" s="11">
        <v>141</v>
      </c>
      <c r="IW47" s="11">
        <f t="shared" si="36"/>
        <v>2946.8999999999996</v>
      </c>
      <c r="JD47" s="11">
        <f t="shared" si="37"/>
        <v>0</v>
      </c>
      <c r="JK47" s="11">
        <f t="shared" si="38"/>
        <v>0</v>
      </c>
      <c r="JR47" s="11">
        <f t="shared" si="39"/>
        <v>0</v>
      </c>
      <c r="JY47" s="11">
        <f t="shared" si="40"/>
        <v>0</v>
      </c>
      <c r="KF47" s="11">
        <f t="shared" si="41"/>
        <v>0</v>
      </c>
      <c r="KJ47" s="3">
        <v>15</v>
      </c>
      <c r="KK47" s="14">
        <v>36</v>
      </c>
      <c r="KL47" s="11">
        <v>143</v>
      </c>
      <c r="KM47" s="11">
        <f t="shared" si="42"/>
        <v>5148</v>
      </c>
      <c r="KT47" s="11">
        <f t="shared" si="43"/>
        <v>0</v>
      </c>
      <c r="LA47" s="11">
        <f t="shared" si="44"/>
        <v>0</v>
      </c>
      <c r="LH47" s="11">
        <f t="shared" si="45"/>
        <v>0</v>
      </c>
      <c r="LL47" s="3">
        <v>15</v>
      </c>
      <c r="LM47" s="14">
        <v>31.8</v>
      </c>
      <c r="LN47" s="11">
        <v>141</v>
      </c>
      <c r="LO47" s="11">
        <f t="shared" si="46"/>
        <v>4483.8</v>
      </c>
      <c r="LV47" s="11">
        <f t="shared" si="47"/>
        <v>0</v>
      </c>
      <c r="LZ47" s="3">
        <v>50</v>
      </c>
      <c r="MA47" s="14">
        <v>118.3</v>
      </c>
      <c r="MB47" s="11">
        <v>137</v>
      </c>
      <c r="MC47" s="11">
        <f t="shared" si="48"/>
        <v>16207.1</v>
      </c>
      <c r="MG47" s="3">
        <v>25</v>
      </c>
      <c r="MH47" s="14">
        <v>48.9</v>
      </c>
      <c r="MI47" s="11">
        <v>141</v>
      </c>
      <c r="MJ47" s="11">
        <f t="shared" si="49"/>
        <v>6894.9</v>
      </c>
      <c r="MN47" s="3">
        <v>14</v>
      </c>
      <c r="MO47" s="14">
        <v>26.1</v>
      </c>
      <c r="MP47" s="11">
        <v>141</v>
      </c>
      <c r="MQ47" s="11">
        <f t="shared" si="50"/>
        <v>3680.1000000000004</v>
      </c>
      <c r="MX47" s="11">
        <f t="shared" si="51"/>
        <v>0</v>
      </c>
      <c r="NE47" s="11">
        <f t="shared" si="52"/>
        <v>0</v>
      </c>
      <c r="NL47" s="11">
        <f t="shared" si="53"/>
        <v>0</v>
      </c>
      <c r="NS47" s="11">
        <f t="shared" si="54"/>
        <v>0</v>
      </c>
      <c r="NZ47" s="11">
        <f t="shared" si="55"/>
        <v>0</v>
      </c>
      <c r="OG47" s="11">
        <f t="shared" si="56"/>
        <v>0</v>
      </c>
      <c r="ON47" s="11">
        <f t="shared" si="57"/>
        <v>0</v>
      </c>
      <c r="OU47" s="11">
        <f t="shared" si="58"/>
        <v>0</v>
      </c>
      <c r="PB47" s="11">
        <f t="shared" si="59"/>
        <v>0</v>
      </c>
      <c r="PI47" s="11">
        <f t="shared" si="60"/>
        <v>0</v>
      </c>
      <c r="PP47" s="11">
        <f t="shared" si="61"/>
        <v>0</v>
      </c>
      <c r="PW47" s="11">
        <f t="shared" si="62"/>
        <v>0</v>
      </c>
      <c r="QD47" s="11">
        <f t="shared" si="63"/>
        <v>0</v>
      </c>
      <c r="QK47" s="11">
        <f t="shared" si="64"/>
        <v>0</v>
      </c>
      <c r="QR47" s="11">
        <f t="shared" si="65"/>
        <v>0</v>
      </c>
      <c r="QY47" s="11">
        <f t="shared" si="66"/>
        <v>0</v>
      </c>
      <c r="RF47" s="11">
        <f t="shared" si="67"/>
        <v>0</v>
      </c>
      <c r="RM47" s="11">
        <f t="shared" si="68"/>
        <v>0</v>
      </c>
      <c r="RT47" s="11">
        <f t="shared" si="69"/>
        <v>0</v>
      </c>
      <c r="SA47" s="11">
        <f t="shared" si="70"/>
        <v>0</v>
      </c>
      <c r="SH47" s="11">
        <f t="shared" si="71"/>
        <v>0</v>
      </c>
      <c r="SO47" s="11">
        <f t="shared" si="72"/>
        <v>0</v>
      </c>
      <c r="SV47" s="11">
        <f t="shared" si="73"/>
        <v>0</v>
      </c>
      <c r="TC47" s="11">
        <f t="shared" si="74"/>
        <v>0</v>
      </c>
      <c r="TJ47" s="11">
        <f t="shared" si="75"/>
        <v>0</v>
      </c>
      <c r="TQ47" s="11">
        <f t="shared" si="76"/>
        <v>0</v>
      </c>
      <c r="TX47" s="11">
        <f t="shared" si="77"/>
        <v>0</v>
      </c>
      <c r="UE47" s="11">
        <f t="shared" si="78"/>
        <v>0</v>
      </c>
      <c r="UL47" s="11">
        <f t="shared" si="79"/>
        <v>0</v>
      </c>
      <c r="US47" s="11">
        <f t="shared" si="80"/>
        <v>0</v>
      </c>
    </row>
    <row r="48" spans="1:565" x14ac:dyDescent="0.2">
      <c r="A48" s="52">
        <v>44631</v>
      </c>
      <c r="B48" s="3">
        <v>110</v>
      </c>
      <c r="C48" s="14">
        <v>206.2</v>
      </c>
      <c r="D48" s="11">
        <v>145</v>
      </c>
      <c r="E48" s="11">
        <f t="shared" si="0"/>
        <v>29899</v>
      </c>
      <c r="I48" s="3">
        <v>10</v>
      </c>
      <c r="J48" s="14">
        <v>20.3</v>
      </c>
      <c r="K48" s="11">
        <v>146</v>
      </c>
      <c r="L48" s="11">
        <f t="shared" si="1"/>
        <v>2963.8</v>
      </c>
      <c r="S48" s="11">
        <f t="shared" si="2"/>
        <v>0</v>
      </c>
      <c r="Z48" s="11">
        <f t="shared" si="3"/>
        <v>0</v>
      </c>
      <c r="AG48" s="11">
        <f t="shared" si="4"/>
        <v>0</v>
      </c>
      <c r="AK48" s="3">
        <v>20</v>
      </c>
      <c r="AL48" s="14">
        <v>39.9</v>
      </c>
      <c r="AM48" s="11">
        <v>148</v>
      </c>
      <c r="AN48" s="11">
        <f t="shared" si="5"/>
        <v>5905.2</v>
      </c>
      <c r="AR48" s="3">
        <v>30</v>
      </c>
      <c r="AS48" s="14">
        <v>63.3</v>
      </c>
      <c r="AT48" s="11">
        <v>146</v>
      </c>
      <c r="AU48" s="11">
        <f t="shared" si="6"/>
        <v>9241.7999999999993</v>
      </c>
      <c r="AY48" s="3">
        <v>20</v>
      </c>
      <c r="AZ48" s="14">
        <v>40.6</v>
      </c>
      <c r="BA48" s="11">
        <v>146</v>
      </c>
      <c r="BB48" s="11">
        <f t="shared" si="7"/>
        <v>5927.6</v>
      </c>
      <c r="BF48" s="3">
        <v>15</v>
      </c>
      <c r="BG48" s="14">
        <v>32.299999999999997</v>
      </c>
      <c r="BH48" s="11">
        <v>146</v>
      </c>
      <c r="BI48" s="11">
        <f t="shared" si="8"/>
        <v>4715.7999999999993</v>
      </c>
      <c r="BP48" s="11">
        <f t="shared" si="11"/>
        <v>0</v>
      </c>
      <c r="BT48" s="3">
        <v>20</v>
      </c>
      <c r="BU48" s="14">
        <v>42.2</v>
      </c>
      <c r="BV48" s="11">
        <v>146</v>
      </c>
      <c r="BW48" s="11">
        <f t="shared" si="12"/>
        <v>6161.2000000000007</v>
      </c>
      <c r="CA48" s="3">
        <v>70</v>
      </c>
      <c r="CB48" s="14">
        <v>141.4</v>
      </c>
      <c r="CC48" s="11">
        <v>145</v>
      </c>
      <c r="CD48" s="11">
        <f t="shared" si="9"/>
        <v>20503</v>
      </c>
      <c r="CH48" s="3">
        <v>40</v>
      </c>
      <c r="CI48" s="14">
        <v>79.099999999999994</v>
      </c>
      <c r="CJ48" s="11">
        <v>145</v>
      </c>
      <c r="CK48" s="11">
        <f t="shared" si="10"/>
        <v>11469.5</v>
      </c>
      <c r="CR48" s="11">
        <f t="shared" si="13"/>
        <v>0</v>
      </c>
      <c r="CY48" s="11">
        <f t="shared" si="14"/>
        <v>0</v>
      </c>
      <c r="DF48" s="11">
        <f t="shared" si="18"/>
        <v>0</v>
      </c>
      <c r="DM48" s="11">
        <f t="shared" si="19"/>
        <v>0</v>
      </c>
      <c r="DQ48" s="3">
        <v>11</v>
      </c>
      <c r="DR48" s="14">
        <v>21.5</v>
      </c>
      <c r="DS48" s="11">
        <v>146</v>
      </c>
      <c r="DT48" s="11">
        <f t="shared" si="15"/>
        <v>3139</v>
      </c>
      <c r="DX48" s="3">
        <v>10</v>
      </c>
      <c r="DY48" s="14">
        <v>18.7</v>
      </c>
      <c r="DZ48" s="11">
        <v>146</v>
      </c>
      <c r="EA48" s="11">
        <f t="shared" si="16"/>
        <v>2730.2</v>
      </c>
      <c r="EE48" s="3">
        <v>10</v>
      </c>
      <c r="EF48" s="14">
        <v>19.3</v>
      </c>
      <c r="EG48" s="11">
        <v>146</v>
      </c>
      <c r="EH48" s="11">
        <f t="shared" si="17"/>
        <v>2817.8</v>
      </c>
      <c r="EL48" s="3">
        <v>10</v>
      </c>
      <c r="EM48" s="14">
        <v>20.3</v>
      </c>
      <c r="EN48" s="11">
        <v>146</v>
      </c>
      <c r="EO48" s="11">
        <f t="shared" si="31"/>
        <v>2963.8</v>
      </c>
      <c r="EV48" s="11">
        <f t="shared" si="20"/>
        <v>0</v>
      </c>
      <c r="EZ48" s="3">
        <v>7</v>
      </c>
      <c r="FA48" s="14">
        <v>14.4</v>
      </c>
      <c r="FB48" s="11">
        <v>148</v>
      </c>
      <c r="FC48" s="11">
        <f t="shared" si="21"/>
        <v>2131.2000000000003</v>
      </c>
      <c r="FJ48" s="11">
        <f t="shared" si="22"/>
        <v>0</v>
      </c>
      <c r="FQ48" s="11">
        <f t="shared" si="23"/>
        <v>0</v>
      </c>
      <c r="FX48" s="11">
        <f t="shared" si="24"/>
        <v>0</v>
      </c>
      <c r="GB48" s="3">
        <v>25</v>
      </c>
      <c r="GC48" s="14">
        <v>47.2</v>
      </c>
      <c r="GD48" s="11">
        <v>146</v>
      </c>
      <c r="GE48" s="11">
        <f t="shared" si="25"/>
        <v>6891.2000000000007</v>
      </c>
      <c r="GI48" s="3">
        <v>10</v>
      </c>
      <c r="GJ48" s="14">
        <v>21.7</v>
      </c>
      <c r="GK48" s="11">
        <v>146</v>
      </c>
      <c r="GL48" s="11">
        <f t="shared" si="26"/>
        <v>3168.2</v>
      </c>
      <c r="GS48" s="11">
        <f t="shared" si="27"/>
        <v>0</v>
      </c>
      <c r="GZ48" s="11">
        <f t="shared" si="28"/>
        <v>0</v>
      </c>
      <c r="HD48" s="3">
        <v>15</v>
      </c>
      <c r="HE48" s="14">
        <v>28.5</v>
      </c>
      <c r="HF48" s="11">
        <v>146</v>
      </c>
      <c r="HG48" s="11">
        <f t="shared" si="29"/>
        <v>4161</v>
      </c>
      <c r="HN48" s="11">
        <f t="shared" si="30"/>
        <v>0</v>
      </c>
      <c r="HU48" s="11">
        <f t="shared" si="32"/>
        <v>0</v>
      </c>
      <c r="HY48" s="3">
        <v>20</v>
      </c>
      <c r="HZ48" s="14">
        <v>39.5</v>
      </c>
      <c r="IA48" s="11">
        <v>146</v>
      </c>
      <c r="IB48" s="11">
        <f t="shared" si="33"/>
        <v>5767</v>
      </c>
      <c r="IF48" s="3">
        <v>20</v>
      </c>
      <c r="IG48" s="14">
        <v>46</v>
      </c>
      <c r="IH48" s="11">
        <v>146</v>
      </c>
      <c r="II48" s="11">
        <f t="shared" si="34"/>
        <v>6716</v>
      </c>
      <c r="IP48" s="11">
        <f t="shared" si="35"/>
        <v>0</v>
      </c>
      <c r="IT48" s="3">
        <v>10</v>
      </c>
      <c r="IU48" s="14">
        <v>21.3</v>
      </c>
      <c r="IV48" s="11">
        <v>146</v>
      </c>
      <c r="IW48" s="11">
        <f t="shared" si="36"/>
        <v>3109.8</v>
      </c>
      <c r="JD48" s="11">
        <f t="shared" si="37"/>
        <v>0</v>
      </c>
      <c r="JK48" s="11">
        <f t="shared" si="38"/>
        <v>0</v>
      </c>
      <c r="JR48" s="11">
        <f t="shared" si="39"/>
        <v>0</v>
      </c>
      <c r="JY48" s="11">
        <f t="shared" si="40"/>
        <v>0</v>
      </c>
      <c r="KC48" s="3">
        <v>10</v>
      </c>
      <c r="KD48" s="14">
        <v>21</v>
      </c>
      <c r="KE48" s="11">
        <v>146</v>
      </c>
      <c r="KF48" s="11">
        <f t="shared" si="41"/>
        <v>3066</v>
      </c>
      <c r="KJ48" s="3">
        <v>18</v>
      </c>
      <c r="KK48" s="14">
        <v>40.6</v>
      </c>
      <c r="KL48" s="11">
        <v>148</v>
      </c>
      <c r="KM48" s="11">
        <f t="shared" si="42"/>
        <v>6008.8</v>
      </c>
      <c r="KT48" s="11">
        <f t="shared" si="43"/>
        <v>0</v>
      </c>
      <c r="LA48" s="11">
        <f t="shared" si="44"/>
        <v>0</v>
      </c>
      <c r="LH48" s="11">
        <f t="shared" si="45"/>
        <v>0</v>
      </c>
      <c r="LL48" s="3">
        <v>15</v>
      </c>
      <c r="LM48" s="14">
        <v>32.799999999999997</v>
      </c>
      <c r="LN48" s="11">
        <v>146</v>
      </c>
      <c r="LO48" s="11">
        <f t="shared" si="46"/>
        <v>4788.7999999999993</v>
      </c>
      <c r="LV48" s="11">
        <f t="shared" si="47"/>
        <v>0</v>
      </c>
      <c r="LZ48" s="3">
        <v>70</v>
      </c>
      <c r="MA48" s="14">
        <v>156.69999999999999</v>
      </c>
      <c r="MB48" s="11">
        <v>141</v>
      </c>
      <c r="MC48" s="11">
        <f t="shared" si="48"/>
        <v>22094.699999999997</v>
      </c>
      <c r="MG48" s="3">
        <v>20</v>
      </c>
      <c r="MH48" s="14">
        <v>38.200000000000003</v>
      </c>
      <c r="MI48" s="11">
        <v>146</v>
      </c>
      <c r="MJ48" s="11">
        <f t="shared" si="49"/>
        <v>5577.2000000000007</v>
      </c>
      <c r="MN48" s="3">
        <v>15</v>
      </c>
      <c r="MO48" s="14">
        <v>27.1</v>
      </c>
      <c r="MP48" s="11">
        <v>146</v>
      </c>
      <c r="MQ48" s="11">
        <f t="shared" si="50"/>
        <v>3956.6000000000004</v>
      </c>
      <c r="MX48" s="11">
        <f t="shared" si="51"/>
        <v>0</v>
      </c>
      <c r="NE48" s="11">
        <f t="shared" si="52"/>
        <v>0</v>
      </c>
      <c r="NL48" s="11">
        <f t="shared" si="53"/>
        <v>0</v>
      </c>
      <c r="NP48" s="3">
        <v>30</v>
      </c>
      <c r="NQ48" s="14">
        <v>55.8</v>
      </c>
      <c r="NR48" s="11">
        <v>145</v>
      </c>
      <c r="NS48" s="11">
        <f t="shared" si="54"/>
        <v>8091</v>
      </c>
      <c r="NW48" s="3">
        <v>15</v>
      </c>
      <c r="NX48" s="14">
        <v>28.9</v>
      </c>
      <c r="NY48" s="11">
        <v>145</v>
      </c>
      <c r="NZ48" s="11">
        <f t="shared" si="55"/>
        <v>4190.5</v>
      </c>
      <c r="OD48" s="3">
        <v>20</v>
      </c>
      <c r="OE48" s="14">
        <v>40.700000000000003</v>
      </c>
      <c r="OF48" s="11">
        <v>146</v>
      </c>
      <c r="OG48" s="11">
        <f t="shared" si="56"/>
        <v>5942.2000000000007</v>
      </c>
      <c r="OK48" s="3">
        <v>20</v>
      </c>
      <c r="OL48" s="14">
        <v>42</v>
      </c>
      <c r="OM48" s="11">
        <v>146</v>
      </c>
      <c r="ON48" s="11">
        <f t="shared" si="57"/>
        <v>6132</v>
      </c>
      <c r="OR48" s="3">
        <v>10</v>
      </c>
      <c r="OS48" s="14">
        <v>23.2</v>
      </c>
      <c r="OT48" s="11">
        <v>144</v>
      </c>
      <c r="OU48" s="11">
        <f t="shared" si="58"/>
        <v>3340.7999999999997</v>
      </c>
      <c r="OY48" s="3">
        <v>17</v>
      </c>
      <c r="OZ48" s="14">
        <v>31.4</v>
      </c>
      <c r="PA48" s="11">
        <v>144</v>
      </c>
      <c r="PB48" s="11">
        <f t="shared" si="59"/>
        <v>4521.5999999999995</v>
      </c>
      <c r="PI48" s="11">
        <f t="shared" si="60"/>
        <v>0</v>
      </c>
      <c r="PP48" s="11">
        <f t="shared" si="61"/>
        <v>0</v>
      </c>
      <c r="PW48" s="11">
        <f t="shared" si="62"/>
        <v>0</v>
      </c>
      <c r="QD48" s="11">
        <f t="shared" si="63"/>
        <v>0</v>
      </c>
      <c r="QK48" s="11">
        <f t="shared" si="64"/>
        <v>0</v>
      </c>
      <c r="QR48" s="11">
        <f t="shared" si="65"/>
        <v>0</v>
      </c>
      <c r="QY48" s="11">
        <f t="shared" si="66"/>
        <v>0</v>
      </c>
      <c r="RF48" s="11">
        <f t="shared" si="67"/>
        <v>0</v>
      </c>
      <c r="RM48" s="11">
        <f t="shared" si="68"/>
        <v>0</v>
      </c>
      <c r="RT48" s="11">
        <f t="shared" si="69"/>
        <v>0</v>
      </c>
      <c r="SA48" s="11">
        <f t="shared" si="70"/>
        <v>0</v>
      </c>
      <c r="SH48" s="11">
        <f t="shared" si="71"/>
        <v>0</v>
      </c>
      <c r="SO48" s="11">
        <f t="shared" si="72"/>
        <v>0</v>
      </c>
      <c r="SV48" s="11">
        <f t="shared" si="73"/>
        <v>0</v>
      </c>
      <c r="TC48" s="11">
        <f t="shared" si="74"/>
        <v>0</v>
      </c>
      <c r="TJ48" s="11">
        <f t="shared" si="75"/>
        <v>0</v>
      </c>
      <c r="TQ48" s="11">
        <f t="shared" si="76"/>
        <v>0</v>
      </c>
      <c r="TX48" s="11">
        <f t="shared" si="77"/>
        <v>0</v>
      </c>
      <c r="UE48" s="11">
        <f t="shared" si="78"/>
        <v>0</v>
      </c>
      <c r="UL48" s="11">
        <f t="shared" si="79"/>
        <v>0</v>
      </c>
      <c r="US48" s="11">
        <f t="shared" si="80"/>
        <v>0</v>
      </c>
    </row>
    <row r="49" spans="1:567" x14ac:dyDescent="0.2">
      <c r="A49" s="52">
        <v>44632</v>
      </c>
      <c r="B49" s="3">
        <v>90</v>
      </c>
      <c r="C49" s="14">
        <v>157</v>
      </c>
      <c r="D49" s="11">
        <v>145</v>
      </c>
      <c r="E49" s="11">
        <f t="shared" si="0"/>
        <v>22765</v>
      </c>
      <c r="L49" s="11">
        <f t="shared" si="1"/>
        <v>0</v>
      </c>
      <c r="S49" s="11">
        <f t="shared" si="2"/>
        <v>0</v>
      </c>
      <c r="Z49" s="11">
        <f t="shared" si="3"/>
        <v>0</v>
      </c>
      <c r="AG49" s="11">
        <f t="shared" si="4"/>
        <v>0</v>
      </c>
      <c r="AN49" s="11">
        <f t="shared" si="5"/>
        <v>0</v>
      </c>
      <c r="AR49" s="3">
        <v>25</v>
      </c>
      <c r="AS49" s="14">
        <v>47.2</v>
      </c>
      <c r="AT49" s="11">
        <v>146</v>
      </c>
      <c r="AU49" s="11">
        <f t="shared" si="6"/>
        <v>6891.2000000000007</v>
      </c>
      <c r="AY49" s="3">
        <v>20</v>
      </c>
      <c r="AZ49" s="14">
        <v>40.5</v>
      </c>
      <c r="BA49" s="11">
        <v>146</v>
      </c>
      <c r="BB49" s="11">
        <f t="shared" si="7"/>
        <v>5913</v>
      </c>
      <c r="BF49" s="3">
        <v>10</v>
      </c>
      <c r="BG49" s="14">
        <v>18.899999999999999</v>
      </c>
      <c r="BH49" s="11">
        <v>146</v>
      </c>
      <c r="BI49" s="11">
        <f t="shared" si="8"/>
        <v>2759.3999999999996</v>
      </c>
      <c r="BP49" s="11">
        <f t="shared" si="11"/>
        <v>0</v>
      </c>
      <c r="BT49" s="3">
        <v>10</v>
      </c>
      <c r="BU49" s="14">
        <v>18.899999999999999</v>
      </c>
      <c r="BV49" s="11">
        <v>146</v>
      </c>
      <c r="BW49" s="11">
        <f t="shared" si="12"/>
        <v>2759.3999999999996</v>
      </c>
      <c r="CA49" s="3">
        <v>40</v>
      </c>
      <c r="CB49" s="14">
        <v>71.5</v>
      </c>
      <c r="CC49" s="11">
        <v>145</v>
      </c>
      <c r="CD49" s="11">
        <f t="shared" si="9"/>
        <v>10367.5</v>
      </c>
      <c r="CK49" s="11">
        <f t="shared" si="10"/>
        <v>0</v>
      </c>
      <c r="CO49" s="3">
        <v>8</v>
      </c>
      <c r="CP49" s="14">
        <v>13.2</v>
      </c>
      <c r="CQ49" s="11">
        <v>148</v>
      </c>
      <c r="CR49" s="11">
        <f t="shared" si="13"/>
        <v>1953.6</v>
      </c>
      <c r="CY49" s="11">
        <f t="shared" si="14"/>
        <v>0</v>
      </c>
      <c r="DF49" s="11">
        <f t="shared" si="18"/>
        <v>0</v>
      </c>
      <c r="DM49" s="11">
        <f t="shared" si="19"/>
        <v>0</v>
      </c>
      <c r="DQ49" s="3">
        <v>15</v>
      </c>
      <c r="DR49" s="14">
        <v>27.6</v>
      </c>
      <c r="DS49" s="11">
        <v>146</v>
      </c>
      <c r="DT49" s="11">
        <f t="shared" si="15"/>
        <v>4029.6000000000004</v>
      </c>
      <c r="EA49" s="11">
        <f t="shared" si="16"/>
        <v>0</v>
      </c>
      <c r="EH49" s="11">
        <f t="shared" si="17"/>
        <v>0</v>
      </c>
      <c r="EL49" s="3">
        <v>10</v>
      </c>
      <c r="EM49" s="14">
        <v>18.3</v>
      </c>
      <c r="EN49" s="11">
        <v>146</v>
      </c>
      <c r="EO49" s="11">
        <f t="shared" si="31"/>
        <v>2671.8</v>
      </c>
      <c r="EV49" s="11">
        <f t="shared" si="20"/>
        <v>0</v>
      </c>
      <c r="FC49" s="11">
        <f t="shared" si="21"/>
        <v>0</v>
      </c>
      <c r="FJ49" s="11">
        <f t="shared" si="22"/>
        <v>0</v>
      </c>
      <c r="FQ49" s="11">
        <f t="shared" si="23"/>
        <v>0</v>
      </c>
      <c r="FX49" s="11">
        <f t="shared" si="24"/>
        <v>0</v>
      </c>
      <c r="GB49" s="3">
        <v>40</v>
      </c>
      <c r="GC49" s="14">
        <v>72.400000000000006</v>
      </c>
      <c r="GD49" s="11">
        <v>146</v>
      </c>
      <c r="GE49" s="11">
        <f t="shared" si="25"/>
        <v>10570.400000000001</v>
      </c>
      <c r="GI49" s="3">
        <v>5</v>
      </c>
      <c r="GJ49" s="14">
        <v>9.5</v>
      </c>
      <c r="GK49" s="11">
        <v>146</v>
      </c>
      <c r="GL49" s="11">
        <f t="shared" si="26"/>
        <v>1387</v>
      </c>
      <c r="GS49" s="11">
        <f t="shared" si="27"/>
        <v>0</v>
      </c>
      <c r="GW49" s="3">
        <v>10</v>
      </c>
      <c r="GX49" s="14">
        <v>18.7</v>
      </c>
      <c r="GY49" s="11">
        <v>146</v>
      </c>
      <c r="GZ49" s="11">
        <f t="shared" si="28"/>
        <v>2730.2</v>
      </c>
      <c r="HG49" s="11">
        <f t="shared" si="29"/>
        <v>0</v>
      </c>
      <c r="HN49" s="11">
        <f t="shared" si="30"/>
        <v>0</v>
      </c>
      <c r="HU49" s="11">
        <f t="shared" si="32"/>
        <v>0</v>
      </c>
      <c r="IB49" s="11">
        <f t="shared" si="33"/>
        <v>0</v>
      </c>
      <c r="IF49" s="3">
        <v>10</v>
      </c>
      <c r="IG49" s="14">
        <v>19</v>
      </c>
      <c r="IH49" s="11">
        <v>146</v>
      </c>
      <c r="II49" s="11">
        <f t="shared" si="34"/>
        <v>2774</v>
      </c>
      <c r="IP49" s="11">
        <f t="shared" si="35"/>
        <v>0</v>
      </c>
      <c r="IT49" s="3">
        <v>5</v>
      </c>
      <c r="IU49" s="14">
        <v>8.8000000000000007</v>
      </c>
      <c r="IV49" s="11">
        <v>146</v>
      </c>
      <c r="IW49" s="11">
        <f t="shared" si="36"/>
        <v>1284.8000000000002</v>
      </c>
      <c r="JD49" s="11">
        <f t="shared" si="37"/>
        <v>0</v>
      </c>
      <c r="JK49" s="11">
        <f t="shared" si="38"/>
        <v>0</v>
      </c>
      <c r="JR49" s="11">
        <f t="shared" si="39"/>
        <v>0</v>
      </c>
      <c r="JY49" s="11">
        <f t="shared" si="40"/>
        <v>0</v>
      </c>
      <c r="KC49" s="3">
        <v>15</v>
      </c>
      <c r="KD49" s="14">
        <v>26.6</v>
      </c>
      <c r="KE49" s="11">
        <v>146</v>
      </c>
      <c r="KF49" s="11">
        <f t="shared" si="41"/>
        <v>3883.6000000000004</v>
      </c>
      <c r="KJ49" s="3">
        <v>30</v>
      </c>
      <c r="KK49" s="14">
        <v>60.3</v>
      </c>
      <c r="KL49" s="11">
        <v>148</v>
      </c>
      <c r="KM49" s="11">
        <f t="shared" si="42"/>
        <v>8924.4</v>
      </c>
      <c r="KT49" s="11">
        <f t="shared" si="43"/>
        <v>0</v>
      </c>
      <c r="LA49" s="11">
        <f t="shared" si="44"/>
        <v>0</v>
      </c>
      <c r="LH49" s="11">
        <f t="shared" si="45"/>
        <v>0</v>
      </c>
      <c r="LO49" s="11">
        <f t="shared" si="46"/>
        <v>0</v>
      </c>
      <c r="LV49" s="11">
        <f t="shared" si="47"/>
        <v>0</v>
      </c>
      <c r="LZ49" s="3">
        <v>30</v>
      </c>
      <c r="MA49" s="14">
        <v>58.5</v>
      </c>
      <c r="MB49" s="11">
        <v>141</v>
      </c>
      <c r="MC49" s="11">
        <f t="shared" si="48"/>
        <v>8248.5</v>
      </c>
      <c r="MG49" s="3">
        <v>30</v>
      </c>
      <c r="MH49" s="14">
        <v>58.2</v>
      </c>
      <c r="MI49" s="11">
        <v>146</v>
      </c>
      <c r="MJ49" s="11">
        <f t="shared" si="49"/>
        <v>8497.2000000000007</v>
      </c>
      <c r="MN49" s="3">
        <v>10</v>
      </c>
      <c r="MO49" s="14">
        <v>17.5</v>
      </c>
      <c r="MP49" s="11">
        <v>146</v>
      </c>
      <c r="MQ49" s="11">
        <f t="shared" si="50"/>
        <v>2555</v>
      </c>
      <c r="MX49" s="11">
        <f t="shared" si="51"/>
        <v>0</v>
      </c>
      <c r="NE49" s="11">
        <f t="shared" si="52"/>
        <v>0</v>
      </c>
      <c r="NI49" s="3">
        <v>12</v>
      </c>
      <c r="NJ49" s="14">
        <v>24.3</v>
      </c>
      <c r="NK49" s="11">
        <v>146</v>
      </c>
      <c r="NL49" s="11">
        <f t="shared" si="53"/>
        <v>3547.8</v>
      </c>
      <c r="NP49" s="3">
        <v>20</v>
      </c>
      <c r="NQ49" s="14">
        <v>35</v>
      </c>
      <c r="NR49" s="11">
        <v>145</v>
      </c>
      <c r="NS49" s="11">
        <f t="shared" si="54"/>
        <v>5075</v>
      </c>
      <c r="NW49" s="3">
        <v>5</v>
      </c>
      <c r="NX49" s="14">
        <v>8.1</v>
      </c>
      <c r="NY49" s="11">
        <v>145</v>
      </c>
      <c r="NZ49" s="11">
        <f t="shared" si="55"/>
        <v>1174.5</v>
      </c>
      <c r="OG49" s="11">
        <f t="shared" si="56"/>
        <v>0</v>
      </c>
      <c r="ON49" s="11">
        <f t="shared" si="57"/>
        <v>0</v>
      </c>
      <c r="OU49" s="11">
        <f t="shared" si="58"/>
        <v>0</v>
      </c>
      <c r="PB49" s="11">
        <f t="shared" si="59"/>
        <v>0</v>
      </c>
      <c r="PF49" s="3">
        <v>20</v>
      </c>
      <c r="PG49" s="14">
        <v>35.4</v>
      </c>
      <c r="PH49" s="11">
        <v>145</v>
      </c>
      <c r="PI49" s="11">
        <f t="shared" si="60"/>
        <v>5133</v>
      </c>
      <c r="PP49" s="11">
        <f t="shared" si="61"/>
        <v>0</v>
      </c>
      <c r="PW49" s="11">
        <f t="shared" si="62"/>
        <v>0</v>
      </c>
      <c r="QD49" s="11">
        <f t="shared" si="63"/>
        <v>0</v>
      </c>
      <c r="QK49" s="11">
        <f t="shared" si="64"/>
        <v>0</v>
      </c>
      <c r="QR49" s="11">
        <f t="shared" si="65"/>
        <v>0</v>
      </c>
      <c r="QY49" s="11">
        <f t="shared" si="66"/>
        <v>0</v>
      </c>
      <c r="RF49" s="11">
        <f t="shared" si="67"/>
        <v>0</v>
      </c>
      <c r="RM49" s="11">
        <f t="shared" si="68"/>
        <v>0</v>
      </c>
      <c r="RT49" s="11">
        <f t="shared" si="69"/>
        <v>0</v>
      </c>
      <c r="SA49" s="11">
        <f t="shared" si="70"/>
        <v>0</v>
      </c>
      <c r="SH49" s="11">
        <f t="shared" si="71"/>
        <v>0</v>
      </c>
      <c r="SO49" s="11">
        <f t="shared" si="72"/>
        <v>0</v>
      </c>
      <c r="SV49" s="11">
        <f t="shared" si="73"/>
        <v>0</v>
      </c>
      <c r="TC49" s="11">
        <f t="shared" si="74"/>
        <v>0</v>
      </c>
      <c r="TJ49" s="11">
        <f t="shared" si="75"/>
        <v>0</v>
      </c>
      <c r="TQ49" s="11">
        <f t="shared" si="76"/>
        <v>0</v>
      </c>
      <c r="TX49" s="11">
        <f t="shared" si="77"/>
        <v>0</v>
      </c>
      <c r="UE49" s="11">
        <f t="shared" si="78"/>
        <v>0</v>
      </c>
      <c r="UL49" s="11">
        <f t="shared" si="79"/>
        <v>0</v>
      </c>
      <c r="US49" s="11">
        <f t="shared" si="80"/>
        <v>0</v>
      </c>
    </row>
    <row r="50" spans="1:567" x14ac:dyDescent="0.2">
      <c r="A50" s="52">
        <v>44633</v>
      </c>
      <c r="B50" s="3">
        <v>250</v>
      </c>
      <c r="C50" s="14">
        <v>482.9</v>
      </c>
      <c r="D50" s="11">
        <v>145</v>
      </c>
      <c r="E50" s="11">
        <f t="shared" si="0"/>
        <v>70020.5</v>
      </c>
      <c r="I50" s="3">
        <v>40</v>
      </c>
      <c r="J50" s="14">
        <v>83.7</v>
      </c>
      <c r="K50" s="11">
        <v>146</v>
      </c>
      <c r="L50" s="11">
        <f t="shared" si="1"/>
        <v>12220.2</v>
      </c>
      <c r="S50" s="11">
        <f t="shared" si="2"/>
        <v>0</v>
      </c>
      <c r="Z50" s="11">
        <f t="shared" si="3"/>
        <v>0</v>
      </c>
      <c r="AG50" s="11">
        <f t="shared" si="4"/>
        <v>0</v>
      </c>
      <c r="AK50" s="3">
        <v>20</v>
      </c>
      <c r="AL50" s="14">
        <v>43</v>
      </c>
      <c r="AM50" s="11">
        <v>148</v>
      </c>
      <c r="AN50" s="11">
        <f t="shared" si="5"/>
        <v>6364</v>
      </c>
      <c r="AR50" s="3">
        <v>50</v>
      </c>
      <c r="AS50" s="14">
        <v>107.9</v>
      </c>
      <c r="AT50" s="11">
        <v>146</v>
      </c>
      <c r="AU50" s="11">
        <f t="shared" si="6"/>
        <v>15753.400000000001</v>
      </c>
      <c r="AY50" s="3">
        <v>45</v>
      </c>
      <c r="AZ50" s="14">
        <v>94.9</v>
      </c>
      <c r="BA50" s="11">
        <v>146</v>
      </c>
      <c r="BB50" s="11">
        <f t="shared" si="7"/>
        <v>13855.400000000001</v>
      </c>
      <c r="BF50" s="3">
        <v>27</v>
      </c>
      <c r="BG50" s="14">
        <v>57.9</v>
      </c>
      <c r="BH50" s="11">
        <v>146</v>
      </c>
      <c r="BI50" s="11">
        <f t="shared" si="8"/>
        <v>8453.4</v>
      </c>
      <c r="BP50" s="11">
        <f t="shared" si="11"/>
        <v>0</v>
      </c>
      <c r="BT50" s="3">
        <v>30</v>
      </c>
      <c r="BU50" s="14">
        <v>63.5</v>
      </c>
      <c r="BV50" s="11">
        <v>146</v>
      </c>
      <c r="BW50" s="11">
        <f>BU50*BV50</f>
        <v>9271</v>
      </c>
      <c r="CA50" s="3">
        <v>100</v>
      </c>
      <c r="CB50" s="14">
        <v>200.6</v>
      </c>
      <c r="CC50" s="11">
        <v>145</v>
      </c>
      <c r="CD50" s="11">
        <f t="shared" si="9"/>
        <v>29087</v>
      </c>
      <c r="CH50" s="3">
        <v>40</v>
      </c>
      <c r="CI50" s="14">
        <v>70.400000000000006</v>
      </c>
      <c r="CJ50" s="11">
        <v>143</v>
      </c>
      <c r="CK50" s="11">
        <f t="shared" si="10"/>
        <v>10067.200000000001</v>
      </c>
      <c r="CO50" s="3">
        <v>8</v>
      </c>
      <c r="CP50" s="14">
        <v>15.5</v>
      </c>
      <c r="CQ50" s="11">
        <v>148</v>
      </c>
      <c r="CR50" s="11">
        <f t="shared" si="13"/>
        <v>2294</v>
      </c>
      <c r="CY50" s="11">
        <f t="shared" si="14"/>
        <v>0</v>
      </c>
      <c r="DF50" s="11">
        <f t="shared" si="18"/>
        <v>0</v>
      </c>
      <c r="DM50" s="11">
        <f t="shared" si="19"/>
        <v>0</v>
      </c>
      <c r="DQ50" s="3">
        <v>35</v>
      </c>
      <c r="DR50" s="14">
        <v>66.099999999999994</v>
      </c>
      <c r="DS50" s="11">
        <v>146</v>
      </c>
      <c r="DT50" s="11">
        <f t="shared" si="15"/>
        <v>9650.5999999999985</v>
      </c>
      <c r="DX50" s="3">
        <v>25</v>
      </c>
      <c r="DY50" s="14">
        <v>44.3</v>
      </c>
      <c r="DZ50" s="11">
        <v>146</v>
      </c>
      <c r="EA50" s="11">
        <f t="shared" si="16"/>
        <v>6467.7999999999993</v>
      </c>
      <c r="EE50" s="3">
        <v>40</v>
      </c>
      <c r="EF50" s="14">
        <v>73.900000000000006</v>
      </c>
      <c r="EG50" s="11">
        <v>146</v>
      </c>
      <c r="EH50" s="11">
        <f t="shared" si="17"/>
        <v>10789.400000000001</v>
      </c>
      <c r="EL50" s="3">
        <v>32</v>
      </c>
      <c r="EM50" s="14">
        <v>63.9</v>
      </c>
      <c r="EN50" s="11">
        <v>146</v>
      </c>
      <c r="EO50" s="11">
        <f t="shared" si="31"/>
        <v>9329.4</v>
      </c>
      <c r="EV50" s="11">
        <f t="shared" si="20"/>
        <v>0</v>
      </c>
      <c r="EZ50" s="3">
        <v>15</v>
      </c>
      <c r="FA50" s="14">
        <v>31.2</v>
      </c>
      <c r="FB50" s="11">
        <v>148</v>
      </c>
      <c r="FC50" s="11">
        <f t="shared" si="21"/>
        <v>4617.5999999999995</v>
      </c>
      <c r="FJ50" s="11">
        <f t="shared" si="22"/>
        <v>0</v>
      </c>
      <c r="FQ50" s="11">
        <f t="shared" si="23"/>
        <v>0</v>
      </c>
      <c r="FX50" s="11">
        <f t="shared" si="24"/>
        <v>0</v>
      </c>
      <c r="GB50" s="3">
        <v>50</v>
      </c>
      <c r="GC50" s="14">
        <v>90.1</v>
      </c>
      <c r="GD50" s="11">
        <v>146</v>
      </c>
      <c r="GE50" s="11">
        <f t="shared" si="25"/>
        <v>13154.599999999999</v>
      </c>
      <c r="GI50" s="3">
        <v>38</v>
      </c>
      <c r="GJ50" s="14">
        <v>81</v>
      </c>
      <c r="GK50" s="11">
        <v>146</v>
      </c>
      <c r="GL50" s="11">
        <f t="shared" si="26"/>
        <v>11826</v>
      </c>
      <c r="GS50" s="11">
        <f t="shared" si="27"/>
        <v>0</v>
      </c>
      <c r="GW50" s="3">
        <v>25</v>
      </c>
      <c r="GX50" s="14">
        <v>54.1</v>
      </c>
      <c r="GY50" s="11">
        <v>146</v>
      </c>
      <c r="GZ50" s="11">
        <f t="shared" si="28"/>
        <v>7898.6</v>
      </c>
      <c r="HD50" s="3">
        <v>15</v>
      </c>
      <c r="HE50" s="14">
        <v>25.7</v>
      </c>
      <c r="HF50" s="11">
        <v>146</v>
      </c>
      <c r="HG50" s="11">
        <f t="shared" si="29"/>
        <v>3752.2</v>
      </c>
      <c r="HN50" s="11">
        <f t="shared" si="30"/>
        <v>0</v>
      </c>
      <c r="HU50" s="11">
        <f t="shared" si="32"/>
        <v>0</v>
      </c>
      <c r="HY50" s="3">
        <v>25</v>
      </c>
      <c r="HZ50" s="14">
        <v>48</v>
      </c>
      <c r="IA50" s="11">
        <v>146</v>
      </c>
      <c r="IB50" s="11">
        <f t="shared" si="33"/>
        <v>7008</v>
      </c>
      <c r="IF50" s="3">
        <v>30</v>
      </c>
      <c r="IG50" s="14">
        <v>60.2</v>
      </c>
      <c r="IH50" s="11">
        <v>146</v>
      </c>
      <c r="II50" s="11">
        <f t="shared" si="34"/>
        <v>8789.2000000000007</v>
      </c>
      <c r="IM50" s="3">
        <v>10</v>
      </c>
      <c r="IN50" s="14">
        <v>17.899999999999999</v>
      </c>
      <c r="IO50" s="11">
        <v>149</v>
      </c>
      <c r="IP50" s="11">
        <f t="shared" si="35"/>
        <v>2667.1</v>
      </c>
      <c r="IT50" s="3">
        <v>30</v>
      </c>
      <c r="IU50" s="14">
        <v>59.4</v>
      </c>
      <c r="IV50" s="11">
        <v>146</v>
      </c>
      <c r="IW50" s="11">
        <f t="shared" si="36"/>
        <v>8672.4</v>
      </c>
      <c r="JD50" s="11">
        <f t="shared" si="37"/>
        <v>0</v>
      </c>
      <c r="JK50" s="11">
        <f t="shared" si="38"/>
        <v>0</v>
      </c>
      <c r="JR50" s="11">
        <f t="shared" si="39"/>
        <v>0</v>
      </c>
      <c r="JY50" s="11">
        <f t="shared" si="40"/>
        <v>0</v>
      </c>
      <c r="KC50" s="3">
        <v>15</v>
      </c>
      <c r="KD50" s="14">
        <v>30.3</v>
      </c>
      <c r="KE50" s="11">
        <v>146</v>
      </c>
      <c r="KF50" s="11">
        <f t="shared" si="41"/>
        <v>4423.8</v>
      </c>
      <c r="KJ50" s="3">
        <v>30</v>
      </c>
      <c r="KK50" s="14">
        <v>63.2</v>
      </c>
      <c r="KL50" s="11">
        <v>148</v>
      </c>
      <c r="KM50" s="11">
        <f t="shared" si="42"/>
        <v>9353.6</v>
      </c>
      <c r="KT50" s="11">
        <f t="shared" si="43"/>
        <v>0</v>
      </c>
      <c r="LA50" s="11">
        <f t="shared" si="44"/>
        <v>0</v>
      </c>
      <c r="LH50" s="11">
        <f t="shared" si="45"/>
        <v>0</v>
      </c>
      <c r="LL50" s="3">
        <v>35</v>
      </c>
      <c r="LM50" s="14">
        <v>69</v>
      </c>
      <c r="LN50" s="11">
        <v>146</v>
      </c>
      <c r="LO50" s="11">
        <f t="shared" si="46"/>
        <v>10074</v>
      </c>
      <c r="LV50" s="11">
        <f t="shared" si="47"/>
        <v>0</v>
      </c>
      <c r="LZ50" s="3">
        <v>70</v>
      </c>
      <c r="MA50" s="14">
        <v>127.9</v>
      </c>
      <c r="MB50" s="11">
        <v>141</v>
      </c>
      <c r="MC50" s="11">
        <f t="shared" si="48"/>
        <v>18033.900000000001</v>
      </c>
      <c r="MG50" s="3">
        <v>75</v>
      </c>
      <c r="MH50" s="14">
        <v>142</v>
      </c>
      <c r="MI50" s="11">
        <v>146</v>
      </c>
      <c r="MJ50" s="11">
        <f t="shared" si="49"/>
        <v>20732</v>
      </c>
      <c r="MN50" s="3">
        <v>38</v>
      </c>
      <c r="MO50" s="14">
        <v>69.3</v>
      </c>
      <c r="MP50" s="11">
        <v>146</v>
      </c>
      <c r="MQ50" s="11">
        <f t="shared" si="50"/>
        <v>10117.799999999999</v>
      </c>
      <c r="MX50" s="11">
        <f t="shared" si="51"/>
        <v>0</v>
      </c>
      <c r="NE50" s="11">
        <f t="shared" si="52"/>
        <v>0</v>
      </c>
      <c r="NL50" s="11">
        <f t="shared" si="53"/>
        <v>0</v>
      </c>
      <c r="NP50" s="3">
        <v>90</v>
      </c>
      <c r="NQ50" s="14">
        <v>180.6</v>
      </c>
      <c r="NR50" s="11">
        <v>145</v>
      </c>
      <c r="NS50" s="11">
        <f t="shared" si="54"/>
        <v>26187</v>
      </c>
      <c r="NW50" s="3">
        <v>25</v>
      </c>
      <c r="NX50" s="14">
        <v>51.2</v>
      </c>
      <c r="NY50" s="11">
        <v>145</v>
      </c>
      <c r="NZ50" s="11">
        <f t="shared" si="55"/>
        <v>7424</v>
      </c>
      <c r="OD50" s="3">
        <v>25</v>
      </c>
      <c r="OE50" s="14">
        <v>50.7</v>
      </c>
      <c r="OF50" s="11">
        <v>146</v>
      </c>
      <c r="OG50" s="11">
        <f t="shared" si="56"/>
        <v>7402.2000000000007</v>
      </c>
      <c r="ON50" s="11">
        <f t="shared" si="57"/>
        <v>0</v>
      </c>
      <c r="OU50" s="11">
        <f t="shared" si="58"/>
        <v>0</v>
      </c>
      <c r="PB50" s="11">
        <f t="shared" si="59"/>
        <v>0</v>
      </c>
      <c r="PF50" s="3">
        <v>45</v>
      </c>
      <c r="PG50" s="14">
        <v>81.5</v>
      </c>
      <c r="PH50" s="11">
        <v>145</v>
      </c>
      <c r="PI50" s="11">
        <f t="shared" si="60"/>
        <v>11817.5</v>
      </c>
      <c r="PP50" s="11">
        <f t="shared" si="61"/>
        <v>0</v>
      </c>
      <c r="PW50" s="11">
        <f t="shared" si="62"/>
        <v>0</v>
      </c>
      <c r="QD50" s="11">
        <f t="shared" si="63"/>
        <v>0</v>
      </c>
      <c r="QK50" s="11">
        <f t="shared" si="64"/>
        <v>0</v>
      </c>
      <c r="QR50" s="11">
        <f t="shared" si="65"/>
        <v>0</v>
      </c>
      <c r="QY50" s="11">
        <f t="shared" si="66"/>
        <v>0</v>
      </c>
      <c r="RF50" s="11">
        <f t="shared" si="67"/>
        <v>0</v>
      </c>
      <c r="RM50" s="11">
        <f t="shared" si="68"/>
        <v>0</v>
      </c>
      <c r="RT50" s="11">
        <f t="shared" si="69"/>
        <v>0</v>
      </c>
      <c r="SA50" s="11">
        <f t="shared" si="70"/>
        <v>0</v>
      </c>
      <c r="SH50" s="11">
        <f t="shared" si="71"/>
        <v>0</v>
      </c>
      <c r="SO50" s="11">
        <f t="shared" si="72"/>
        <v>0</v>
      </c>
      <c r="SV50" s="11">
        <f t="shared" si="73"/>
        <v>0</v>
      </c>
      <c r="TC50" s="11">
        <f t="shared" si="74"/>
        <v>0</v>
      </c>
      <c r="TJ50" s="11">
        <f t="shared" si="75"/>
        <v>0</v>
      </c>
      <c r="TQ50" s="11">
        <f t="shared" si="76"/>
        <v>0</v>
      </c>
      <c r="TX50" s="11">
        <f t="shared" si="77"/>
        <v>0</v>
      </c>
      <c r="UE50" s="11">
        <f t="shared" si="78"/>
        <v>0</v>
      </c>
      <c r="UL50" s="11">
        <f t="shared" si="79"/>
        <v>0</v>
      </c>
      <c r="US50" s="11">
        <f t="shared" si="80"/>
        <v>0</v>
      </c>
    </row>
    <row r="51" spans="1:567" x14ac:dyDescent="0.2">
      <c r="A51" s="52">
        <v>44634</v>
      </c>
      <c r="B51" s="3">
        <v>20</v>
      </c>
      <c r="C51" s="14">
        <v>37.299999999999997</v>
      </c>
      <c r="D51" s="11">
        <v>145</v>
      </c>
      <c r="E51" s="11">
        <f t="shared" si="0"/>
        <v>5408.5</v>
      </c>
      <c r="L51" s="11">
        <f t="shared" si="1"/>
        <v>0</v>
      </c>
      <c r="S51" s="11">
        <f t="shared" si="2"/>
        <v>0</v>
      </c>
      <c r="Z51" s="11">
        <f t="shared" si="3"/>
        <v>0</v>
      </c>
      <c r="AG51" s="11">
        <f t="shared" si="4"/>
        <v>0</v>
      </c>
      <c r="AK51" s="3">
        <v>5</v>
      </c>
      <c r="AL51" s="14">
        <v>8.8000000000000007</v>
      </c>
      <c r="AM51" s="11">
        <v>148</v>
      </c>
      <c r="AN51" s="11">
        <f t="shared" si="5"/>
        <v>1302.4000000000001</v>
      </c>
      <c r="AR51" s="3">
        <v>30</v>
      </c>
      <c r="AS51" s="14">
        <v>52.8</v>
      </c>
      <c r="AT51" s="11">
        <v>146</v>
      </c>
      <c r="AU51" s="11">
        <f t="shared" si="6"/>
        <v>7708.7999999999993</v>
      </c>
      <c r="AY51" s="3">
        <v>28</v>
      </c>
      <c r="AZ51" s="14">
        <v>51.8</v>
      </c>
      <c r="BA51" s="11">
        <v>146</v>
      </c>
      <c r="BB51" s="11">
        <f t="shared" si="7"/>
        <v>7562.7999999999993</v>
      </c>
      <c r="BI51" s="11">
        <f t="shared" si="8"/>
        <v>0</v>
      </c>
      <c r="BP51" s="11">
        <f t="shared" si="11"/>
        <v>0</v>
      </c>
      <c r="BW51" s="11">
        <f t="shared" si="12"/>
        <v>0</v>
      </c>
      <c r="CA51" s="3">
        <v>20</v>
      </c>
      <c r="CB51" s="14">
        <v>37.200000000000003</v>
      </c>
      <c r="CC51" s="11">
        <v>145</v>
      </c>
      <c r="CD51" s="11">
        <f t="shared" si="9"/>
        <v>5394</v>
      </c>
      <c r="CK51" s="11">
        <f t="shared" si="10"/>
        <v>0</v>
      </c>
      <c r="CO51" s="3">
        <v>10</v>
      </c>
      <c r="CP51" s="14">
        <v>17.2</v>
      </c>
      <c r="CQ51" s="11">
        <v>148</v>
      </c>
      <c r="CR51" s="11">
        <f t="shared" si="13"/>
        <v>2545.6</v>
      </c>
      <c r="CY51" s="11">
        <f t="shared" si="14"/>
        <v>0</v>
      </c>
      <c r="DF51" s="11">
        <f t="shared" si="18"/>
        <v>0</v>
      </c>
      <c r="DM51" s="11">
        <f t="shared" si="19"/>
        <v>0</v>
      </c>
      <c r="DQ51" s="3">
        <v>10</v>
      </c>
      <c r="DR51" s="14">
        <v>18.8</v>
      </c>
      <c r="DS51" s="11">
        <v>146</v>
      </c>
      <c r="DT51" s="11">
        <f t="shared" si="15"/>
        <v>2744.8</v>
      </c>
      <c r="EA51" s="11">
        <f t="shared" si="16"/>
        <v>0</v>
      </c>
      <c r="EH51" s="11">
        <f t="shared" si="17"/>
        <v>0</v>
      </c>
      <c r="EL51" s="3">
        <v>10</v>
      </c>
      <c r="EM51" s="14">
        <v>18.2</v>
      </c>
      <c r="EN51" s="11">
        <v>146</v>
      </c>
      <c r="EO51" s="11">
        <f t="shared" si="31"/>
        <v>2657.2</v>
      </c>
      <c r="EV51" s="11">
        <f t="shared" si="20"/>
        <v>0</v>
      </c>
      <c r="FC51" s="11">
        <f t="shared" si="21"/>
        <v>0</v>
      </c>
      <c r="FJ51" s="11">
        <f t="shared" si="22"/>
        <v>0</v>
      </c>
      <c r="FQ51" s="11">
        <f t="shared" si="23"/>
        <v>0</v>
      </c>
      <c r="FX51" s="11">
        <f t="shared" si="24"/>
        <v>0</v>
      </c>
      <c r="GB51" s="3">
        <v>25</v>
      </c>
      <c r="GC51" s="14">
        <v>44.2</v>
      </c>
      <c r="GD51" s="11">
        <v>146</v>
      </c>
      <c r="GE51" s="11">
        <f t="shared" si="25"/>
        <v>6453.2000000000007</v>
      </c>
      <c r="GL51" s="11">
        <f t="shared" si="26"/>
        <v>0</v>
      </c>
      <c r="GP51" s="3">
        <v>20</v>
      </c>
      <c r="GQ51" s="14">
        <v>33.9</v>
      </c>
      <c r="GR51" s="11">
        <v>146</v>
      </c>
      <c r="GS51" s="11">
        <f t="shared" si="27"/>
        <v>4949.3999999999996</v>
      </c>
      <c r="GW51" s="3">
        <v>10</v>
      </c>
      <c r="GX51" s="14">
        <v>18.3</v>
      </c>
      <c r="GY51" s="11">
        <v>146</v>
      </c>
      <c r="GZ51" s="11">
        <f t="shared" si="28"/>
        <v>2671.8</v>
      </c>
      <c r="HD51" s="3">
        <v>5</v>
      </c>
      <c r="HE51" s="14">
        <v>10.1</v>
      </c>
      <c r="HF51" s="11">
        <v>146</v>
      </c>
      <c r="HG51" s="11">
        <f t="shared" si="29"/>
        <v>1474.6</v>
      </c>
      <c r="HN51" s="11">
        <f t="shared" si="30"/>
        <v>0</v>
      </c>
      <c r="HR51" s="3">
        <v>70</v>
      </c>
      <c r="HS51" s="14">
        <v>127.6</v>
      </c>
      <c r="HT51" s="11">
        <v>141</v>
      </c>
      <c r="HU51" s="11">
        <f t="shared" si="32"/>
        <v>17991.599999999999</v>
      </c>
      <c r="HY51" s="3">
        <v>10</v>
      </c>
      <c r="HZ51" s="14">
        <v>19.7</v>
      </c>
      <c r="IA51" s="11">
        <v>146</v>
      </c>
      <c r="IB51" s="11">
        <f t="shared" si="33"/>
        <v>2876.2</v>
      </c>
      <c r="IF51" s="3">
        <v>10</v>
      </c>
      <c r="IG51" s="14">
        <v>20</v>
      </c>
      <c r="IH51" s="11">
        <v>146</v>
      </c>
      <c r="II51" s="11">
        <f t="shared" si="34"/>
        <v>2920</v>
      </c>
      <c r="IP51" s="11">
        <f t="shared" si="35"/>
        <v>0</v>
      </c>
      <c r="IW51" s="11">
        <f t="shared" si="36"/>
        <v>0</v>
      </c>
      <c r="JD51" s="11">
        <f t="shared" si="37"/>
        <v>0</v>
      </c>
      <c r="JK51" s="11">
        <f t="shared" si="38"/>
        <v>0</v>
      </c>
      <c r="JR51" s="11">
        <f t="shared" si="39"/>
        <v>0</v>
      </c>
      <c r="JY51" s="11">
        <f t="shared" si="40"/>
        <v>0</v>
      </c>
      <c r="KC51" s="3">
        <v>5</v>
      </c>
      <c r="KD51" s="14">
        <v>8.9</v>
      </c>
      <c r="KE51" s="11">
        <v>146</v>
      </c>
      <c r="KF51" s="11">
        <f t="shared" si="41"/>
        <v>1299.4000000000001</v>
      </c>
      <c r="KJ51" s="3">
        <v>10</v>
      </c>
      <c r="KK51" s="14">
        <v>20.3</v>
      </c>
      <c r="KL51" s="11">
        <v>148</v>
      </c>
      <c r="KM51" s="11">
        <f t="shared" si="42"/>
        <v>3004.4</v>
      </c>
      <c r="KQ51" s="3">
        <v>35</v>
      </c>
      <c r="KR51" s="14">
        <v>66.8</v>
      </c>
      <c r="KS51" s="11">
        <v>146</v>
      </c>
      <c r="KT51" s="11">
        <f t="shared" si="43"/>
        <v>9752.7999999999993</v>
      </c>
      <c r="LA51" s="11">
        <f t="shared" si="44"/>
        <v>0</v>
      </c>
      <c r="LH51" s="11">
        <f t="shared" si="45"/>
        <v>0</v>
      </c>
      <c r="LL51" s="3">
        <v>5</v>
      </c>
      <c r="LM51" s="14">
        <v>9.6999999999999993</v>
      </c>
      <c r="LN51" s="11">
        <v>146</v>
      </c>
      <c r="LO51" s="11">
        <f t="shared" si="46"/>
        <v>1416.1999999999998</v>
      </c>
      <c r="LV51" s="11">
        <f t="shared" si="47"/>
        <v>0</v>
      </c>
      <c r="LZ51" s="3">
        <v>40</v>
      </c>
      <c r="MA51" s="14">
        <v>80.099999999999994</v>
      </c>
      <c r="MB51" s="11">
        <v>141</v>
      </c>
      <c r="MC51" s="11">
        <f t="shared" si="48"/>
        <v>11294.099999999999</v>
      </c>
      <c r="MD51" s="11">
        <v>70000</v>
      </c>
      <c r="ME51" s="11">
        <v>30170</v>
      </c>
      <c r="MG51" s="3">
        <v>20</v>
      </c>
      <c r="MH51" s="14">
        <v>38.5</v>
      </c>
      <c r="MI51" s="11">
        <v>146</v>
      </c>
      <c r="MJ51" s="11">
        <f t="shared" si="49"/>
        <v>5621</v>
      </c>
      <c r="MN51" s="3">
        <v>10</v>
      </c>
      <c r="MO51" s="14">
        <v>17.600000000000001</v>
      </c>
      <c r="MP51" s="11">
        <v>146</v>
      </c>
      <c r="MQ51" s="11">
        <f t="shared" si="50"/>
        <v>2569.6000000000004</v>
      </c>
      <c r="MX51" s="11">
        <f t="shared" si="51"/>
        <v>0</v>
      </c>
      <c r="NE51" s="11">
        <f t="shared" si="52"/>
        <v>0</v>
      </c>
      <c r="NI51" s="3">
        <v>10</v>
      </c>
      <c r="NJ51" s="14">
        <v>17.899999999999999</v>
      </c>
      <c r="NK51" s="11">
        <v>146</v>
      </c>
      <c r="NL51" s="11">
        <f t="shared" si="53"/>
        <v>2613.3999999999996</v>
      </c>
      <c r="NP51" s="3">
        <v>5</v>
      </c>
      <c r="NQ51" s="14">
        <v>9.8000000000000007</v>
      </c>
      <c r="NR51" s="11">
        <v>145</v>
      </c>
      <c r="NS51" s="11">
        <f t="shared" si="54"/>
        <v>1421</v>
      </c>
      <c r="NZ51" s="11">
        <f t="shared" si="55"/>
        <v>0</v>
      </c>
      <c r="OG51" s="11">
        <f t="shared" si="56"/>
        <v>0</v>
      </c>
      <c r="ON51" s="11">
        <f t="shared" si="57"/>
        <v>0</v>
      </c>
      <c r="OR51" s="3">
        <v>10</v>
      </c>
      <c r="OS51" s="14">
        <v>15.9</v>
      </c>
      <c r="OT51" s="11">
        <v>145</v>
      </c>
      <c r="OU51" s="11">
        <f t="shared" si="58"/>
        <v>2305.5</v>
      </c>
      <c r="PB51" s="11">
        <f t="shared" si="59"/>
        <v>0</v>
      </c>
      <c r="PF51" s="3">
        <v>10</v>
      </c>
      <c r="PG51" s="14">
        <v>19.399999999999999</v>
      </c>
      <c r="PH51" s="11">
        <v>145</v>
      </c>
      <c r="PI51" s="11">
        <f t="shared" si="60"/>
        <v>2813</v>
      </c>
      <c r="PM51" s="3">
        <v>10</v>
      </c>
      <c r="PN51" s="14">
        <v>19.3</v>
      </c>
      <c r="PO51" s="11">
        <v>146</v>
      </c>
      <c r="PP51" s="11">
        <f t="shared" si="61"/>
        <v>2817.8</v>
      </c>
      <c r="PW51" s="11">
        <f t="shared" si="62"/>
        <v>0</v>
      </c>
      <c r="QD51" s="11">
        <f t="shared" si="63"/>
        <v>0</v>
      </c>
      <c r="QI51" s="54"/>
      <c r="QJ51" s="55"/>
      <c r="QK51" s="11">
        <f t="shared" si="64"/>
        <v>0</v>
      </c>
      <c r="QL51" s="55"/>
      <c r="QR51" s="11">
        <f t="shared" si="65"/>
        <v>0</v>
      </c>
      <c r="QY51" s="11">
        <f t="shared" si="66"/>
        <v>0</v>
      </c>
      <c r="RF51" s="11">
        <f t="shared" si="67"/>
        <v>0</v>
      </c>
      <c r="RM51" s="11">
        <f t="shared" si="68"/>
        <v>0</v>
      </c>
      <c r="RT51" s="11">
        <f t="shared" si="69"/>
        <v>0</v>
      </c>
      <c r="SA51" s="11">
        <f t="shared" si="70"/>
        <v>0</v>
      </c>
      <c r="SH51" s="11">
        <f t="shared" si="71"/>
        <v>0</v>
      </c>
      <c r="SO51" s="11">
        <f t="shared" si="72"/>
        <v>0</v>
      </c>
      <c r="SV51" s="11">
        <f t="shared" si="73"/>
        <v>0</v>
      </c>
      <c r="TC51" s="11">
        <f t="shared" si="74"/>
        <v>0</v>
      </c>
      <c r="TJ51" s="11">
        <f t="shared" si="75"/>
        <v>0</v>
      </c>
      <c r="TQ51" s="11">
        <f t="shared" si="76"/>
        <v>0</v>
      </c>
      <c r="TX51" s="11">
        <f t="shared" si="77"/>
        <v>0</v>
      </c>
      <c r="UE51" s="11">
        <f t="shared" si="78"/>
        <v>0</v>
      </c>
      <c r="UL51" s="11">
        <f t="shared" si="79"/>
        <v>0</v>
      </c>
      <c r="US51" s="11">
        <f t="shared" si="80"/>
        <v>0</v>
      </c>
    </row>
    <row r="52" spans="1:567" ht="15" customHeight="1" x14ac:dyDescent="0.2">
      <c r="A52" s="52">
        <v>44635</v>
      </c>
      <c r="B52" s="3">
        <v>90</v>
      </c>
      <c r="C52" s="14">
        <v>170</v>
      </c>
      <c r="D52" s="11">
        <v>141</v>
      </c>
      <c r="E52" s="11">
        <f t="shared" si="0"/>
        <v>23970</v>
      </c>
      <c r="I52" s="3">
        <v>20</v>
      </c>
      <c r="J52" s="14">
        <v>39.4</v>
      </c>
      <c r="K52" s="11">
        <v>142</v>
      </c>
      <c r="L52" s="11">
        <f t="shared" si="1"/>
        <v>5594.8</v>
      </c>
      <c r="S52" s="11">
        <f t="shared" si="2"/>
        <v>0</v>
      </c>
      <c r="Z52" s="11">
        <f t="shared" si="3"/>
        <v>0</v>
      </c>
      <c r="AG52" s="11">
        <f t="shared" si="4"/>
        <v>0</v>
      </c>
      <c r="AK52" s="3">
        <v>10</v>
      </c>
      <c r="AL52" s="14">
        <v>18.8</v>
      </c>
      <c r="AM52" s="11">
        <v>144</v>
      </c>
      <c r="AN52" s="11">
        <f t="shared" si="5"/>
        <v>2707.2000000000003</v>
      </c>
      <c r="AR52" s="3">
        <v>25</v>
      </c>
      <c r="AS52" s="14">
        <v>51.3</v>
      </c>
      <c r="AT52" s="11">
        <v>142</v>
      </c>
      <c r="AU52" s="11">
        <f t="shared" si="6"/>
        <v>7284.5999999999995</v>
      </c>
      <c r="AY52" s="3">
        <v>25</v>
      </c>
      <c r="AZ52" s="14">
        <v>51.3</v>
      </c>
      <c r="BA52" s="11">
        <v>142</v>
      </c>
      <c r="BB52" s="11">
        <f t="shared" si="7"/>
        <v>7284.5999999999995</v>
      </c>
      <c r="BF52" s="3">
        <v>10</v>
      </c>
      <c r="BG52" s="14">
        <v>16.2</v>
      </c>
      <c r="BH52" s="11">
        <v>142</v>
      </c>
      <c r="BI52" s="11">
        <f t="shared" si="8"/>
        <v>2300.4</v>
      </c>
      <c r="BP52" s="11">
        <f t="shared" si="11"/>
        <v>0</v>
      </c>
      <c r="BT52" s="3">
        <v>10</v>
      </c>
      <c r="BU52" s="14">
        <v>16.600000000000001</v>
      </c>
      <c r="BV52" s="11">
        <v>142</v>
      </c>
      <c r="BW52" s="11">
        <f t="shared" si="12"/>
        <v>2357.2000000000003</v>
      </c>
      <c r="CA52" s="3">
        <v>80</v>
      </c>
      <c r="CB52" s="14">
        <v>158.4</v>
      </c>
      <c r="CC52" s="11">
        <v>141</v>
      </c>
      <c r="CD52" s="11">
        <f t="shared" si="9"/>
        <v>22334.400000000001</v>
      </c>
      <c r="CK52" s="11">
        <f t="shared" si="10"/>
        <v>0</v>
      </c>
      <c r="CO52" s="3">
        <v>10</v>
      </c>
      <c r="CP52" s="14">
        <v>16.100000000000001</v>
      </c>
      <c r="CQ52" s="11">
        <v>144</v>
      </c>
      <c r="CR52" s="11">
        <f t="shared" si="13"/>
        <v>2318.4</v>
      </c>
      <c r="CY52" s="11">
        <f t="shared" si="14"/>
        <v>0</v>
      </c>
      <c r="DF52" s="11">
        <f t="shared" si="18"/>
        <v>0</v>
      </c>
      <c r="DM52" s="11">
        <f t="shared" si="19"/>
        <v>0</v>
      </c>
      <c r="DQ52" s="3">
        <v>10</v>
      </c>
      <c r="DR52" s="14">
        <v>19.5</v>
      </c>
      <c r="DS52" s="11">
        <v>142</v>
      </c>
      <c r="DT52" s="11">
        <f t="shared" si="15"/>
        <v>2769</v>
      </c>
      <c r="DX52" s="3">
        <v>5</v>
      </c>
      <c r="DY52" s="14">
        <v>11.5</v>
      </c>
      <c r="DZ52" s="11">
        <v>142</v>
      </c>
      <c r="EA52" s="11">
        <f t="shared" si="16"/>
        <v>1633</v>
      </c>
      <c r="EE52" s="3">
        <v>10</v>
      </c>
      <c r="EF52" s="14">
        <v>21.5</v>
      </c>
      <c r="EG52" s="11">
        <v>142</v>
      </c>
      <c r="EH52" s="11">
        <f t="shared" si="17"/>
        <v>3053</v>
      </c>
      <c r="EL52" s="3">
        <v>10</v>
      </c>
      <c r="EM52" s="14">
        <v>22.9</v>
      </c>
      <c r="EN52" s="11">
        <v>142</v>
      </c>
      <c r="EO52" s="11">
        <f t="shared" si="31"/>
        <v>3251.7999999999997</v>
      </c>
      <c r="EV52" s="11">
        <f t="shared" si="20"/>
        <v>0</v>
      </c>
      <c r="FC52" s="11">
        <f t="shared" si="21"/>
        <v>0</v>
      </c>
      <c r="FJ52" s="11">
        <f t="shared" si="22"/>
        <v>0</v>
      </c>
      <c r="FQ52" s="11">
        <f t="shared" si="23"/>
        <v>0</v>
      </c>
      <c r="FX52" s="11">
        <f t="shared" si="24"/>
        <v>0</v>
      </c>
      <c r="GB52" s="3">
        <v>20</v>
      </c>
      <c r="GC52" s="14">
        <v>42.5</v>
      </c>
      <c r="GD52" s="11">
        <v>142</v>
      </c>
      <c r="GE52" s="11">
        <f t="shared" si="25"/>
        <v>6035</v>
      </c>
      <c r="GI52" s="3">
        <v>15</v>
      </c>
      <c r="GJ52" s="14">
        <v>30.8</v>
      </c>
      <c r="GK52" s="11">
        <v>142</v>
      </c>
      <c r="GL52" s="11">
        <f t="shared" si="26"/>
        <v>4373.6000000000004</v>
      </c>
      <c r="GS52" s="11">
        <f t="shared" si="27"/>
        <v>0</v>
      </c>
      <c r="GW52" s="3">
        <v>15</v>
      </c>
      <c r="GX52" s="14">
        <v>29.8</v>
      </c>
      <c r="GY52" s="11">
        <v>142</v>
      </c>
      <c r="GZ52" s="11">
        <f t="shared" si="28"/>
        <v>4231.6000000000004</v>
      </c>
      <c r="HD52" s="3">
        <v>10</v>
      </c>
      <c r="HE52" s="14">
        <v>21.1</v>
      </c>
      <c r="HF52" s="11">
        <v>142</v>
      </c>
      <c r="HG52" s="11">
        <f t="shared" si="29"/>
        <v>2996.2000000000003</v>
      </c>
      <c r="HN52" s="11">
        <f t="shared" si="30"/>
        <v>0</v>
      </c>
      <c r="HU52" s="11">
        <f t="shared" si="32"/>
        <v>0</v>
      </c>
      <c r="HY52" s="3">
        <v>15</v>
      </c>
      <c r="HZ52" s="14">
        <v>23.7</v>
      </c>
      <c r="IA52" s="11">
        <v>142</v>
      </c>
      <c r="IB52" s="11">
        <f t="shared" si="33"/>
        <v>3365.4</v>
      </c>
      <c r="IF52" s="3">
        <v>15</v>
      </c>
      <c r="IG52" s="14">
        <v>30.1</v>
      </c>
      <c r="IH52" s="11">
        <v>142</v>
      </c>
      <c r="II52" s="11">
        <f t="shared" si="34"/>
        <v>4274.2</v>
      </c>
      <c r="IP52" s="11">
        <f t="shared" si="35"/>
        <v>0</v>
      </c>
      <c r="IT52" s="3">
        <v>10</v>
      </c>
      <c r="IU52" s="14">
        <v>18.7</v>
      </c>
      <c r="IV52" s="11">
        <v>142</v>
      </c>
      <c r="IW52" s="11">
        <f t="shared" si="36"/>
        <v>2655.4</v>
      </c>
      <c r="JD52" s="11">
        <f t="shared" si="37"/>
        <v>0</v>
      </c>
      <c r="JK52" s="11">
        <f t="shared" si="38"/>
        <v>0</v>
      </c>
      <c r="JR52" s="11">
        <f t="shared" si="39"/>
        <v>0</v>
      </c>
      <c r="JY52" s="11">
        <f t="shared" si="40"/>
        <v>0</v>
      </c>
      <c r="KC52" s="3">
        <v>10</v>
      </c>
      <c r="KD52" s="14">
        <v>18.399999999999999</v>
      </c>
      <c r="KE52" s="11">
        <v>142</v>
      </c>
      <c r="KF52" s="11">
        <f t="shared" si="41"/>
        <v>2612.7999999999997</v>
      </c>
      <c r="KJ52" s="3">
        <v>15</v>
      </c>
      <c r="KK52" s="14">
        <v>31.8</v>
      </c>
      <c r="KL52" s="11">
        <v>144</v>
      </c>
      <c r="KM52" s="11">
        <f t="shared" si="42"/>
        <v>4579.2</v>
      </c>
      <c r="KT52" s="11">
        <f t="shared" si="43"/>
        <v>0</v>
      </c>
      <c r="LA52" s="11">
        <f t="shared" si="44"/>
        <v>0</v>
      </c>
      <c r="LH52" s="11">
        <f t="shared" si="45"/>
        <v>0</v>
      </c>
      <c r="LL52" s="3">
        <v>15</v>
      </c>
      <c r="LM52" s="14">
        <v>30.4</v>
      </c>
      <c r="LN52" s="11">
        <v>142</v>
      </c>
      <c r="LO52" s="11">
        <f t="shared" si="46"/>
        <v>4316.8</v>
      </c>
      <c r="LV52" s="11">
        <f t="shared" si="47"/>
        <v>0</v>
      </c>
      <c r="LZ52" s="3">
        <v>40</v>
      </c>
      <c r="MA52" s="14">
        <v>80.900000000000006</v>
      </c>
      <c r="MB52" s="11">
        <v>137</v>
      </c>
      <c r="MC52" s="11">
        <f t="shared" si="48"/>
        <v>11083.300000000001</v>
      </c>
      <c r="MG52" s="3">
        <v>20</v>
      </c>
      <c r="MH52" s="14">
        <v>40.200000000000003</v>
      </c>
      <c r="MI52" s="11">
        <v>142</v>
      </c>
      <c r="MJ52" s="11">
        <f t="shared" si="49"/>
        <v>5708.4000000000005</v>
      </c>
      <c r="MN52" s="3">
        <v>15</v>
      </c>
      <c r="MO52" s="14">
        <v>23.5</v>
      </c>
      <c r="MP52" s="11">
        <v>142</v>
      </c>
      <c r="MQ52" s="11">
        <f t="shared" si="50"/>
        <v>3337</v>
      </c>
      <c r="MX52" s="11">
        <f t="shared" si="51"/>
        <v>0</v>
      </c>
      <c r="NE52" s="11">
        <f t="shared" si="52"/>
        <v>0</v>
      </c>
      <c r="NL52" s="11">
        <f t="shared" si="53"/>
        <v>0</v>
      </c>
      <c r="NP52" s="3">
        <v>30</v>
      </c>
      <c r="NQ52" s="14">
        <v>58.4</v>
      </c>
      <c r="NR52" s="11">
        <v>141</v>
      </c>
      <c r="NS52" s="11">
        <f t="shared" si="54"/>
        <v>8234.4</v>
      </c>
      <c r="NZ52" s="11">
        <f t="shared" si="55"/>
        <v>0</v>
      </c>
      <c r="OG52" s="11">
        <f t="shared" si="56"/>
        <v>0</v>
      </c>
      <c r="ON52" s="11">
        <f t="shared" si="57"/>
        <v>0</v>
      </c>
      <c r="OU52" s="11">
        <f t="shared" si="58"/>
        <v>0</v>
      </c>
      <c r="PB52" s="11">
        <f t="shared" si="59"/>
        <v>0</v>
      </c>
      <c r="PI52" s="11">
        <f t="shared" si="60"/>
        <v>0</v>
      </c>
      <c r="PM52" s="3">
        <v>20</v>
      </c>
      <c r="PN52" s="14">
        <v>39.200000000000003</v>
      </c>
      <c r="PO52" s="11">
        <v>142</v>
      </c>
      <c r="PP52" s="11">
        <f t="shared" si="61"/>
        <v>5566.4000000000005</v>
      </c>
      <c r="PW52" s="11">
        <f t="shared" si="62"/>
        <v>0</v>
      </c>
      <c r="QA52" s="3">
        <v>10</v>
      </c>
      <c r="QB52" s="14">
        <v>20.100000000000001</v>
      </c>
      <c r="QC52" s="11">
        <v>142</v>
      </c>
      <c r="QD52" s="11">
        <f t="shared" si="63"/>
        <v>2854.2000000000003</v>
      </c>
      <c r="QH52" s="53"/>
      <c r="QI52" s="57"/>
      <c r="QJ52" s="57"/>
      <c r="QK52" s="11">
        <f t="shared" si="64"/>
        <v>0</v>
      </c>
      <c r="QL52" s="57"/>
      <c r="QM52" s="16"/>
      <c r="QR52" s="11">
        <f t="shared" si="65"/>
        <v>0</v>
      </c>
      <c r="QY52" s="11">
        <f t="shared" si="66"/>
        <v>0</v>
      </c>
      <c r="RF52" s="11">
        <f t="shared" si="67"/>
        <v>0</v>
      </c>
      <c r="RM52" s="11">
        <f t="shared" si="68"/>
        <v>0</v>
      </c>
      <c r="RT52" s="11">
        <f t="shared" si="69"/>
        <v>0</v>
      </c>
      <c r="SA52" s="11">
        <f t="shared" si="70"/>
        <v>0</v>
      </c>
      <c r="SH52" s="11">
        <f t="shared" si="71"/>
        <v>0</v>
      </c>
      <c r="SO52" s="11">
        <f t="shared" si="72"/>
        <v>0</v>
      </c>
      <c r="SV52" s="11">
        <f t="shared" si="73"/>
        <v>0</v>
      </c>
      <c r="TC52" s="11">
        <f t="shared" si="74"/>
        <v>0</v>
      </c>
      <c r="TJ52" s="11">
        <f t="shared" si="75"/>
        <v>0</v>
      </c>
      <c r="TQ52" s="11">
        <f t="shared" si="76"/>
        <v>0</v>
      </c>
      <c r="TX52" s="11">
        <f t="shared" si="77"/>
        <v>0</v>
      </c>
      <c r="UE52" s="11">
        <f t="shared" si="78"/>
        <v>0</v>
      </c>
      <c r="UL52" s="11">
        <f t="shared" si="79"/>
        <v>0</v>
      </c>
      <c r="US52" s="11">
        <f t="shared" si="80"/>
        <v>0</v>
      </c>
    </row>
    <row r="53" spans="1:567" ht="15" customHeight="1" x14ac:dyDescent="0.2">
      <c r="A53" s="52">
        <v>44636</v>
      </c>
      <c r="B53" s="3">
        <v>100</v>
      </c>
      <c r="C53" s="14">
        <v>197.5</v>
      </c>
      <c r="D53" s="11">
        <v>135</v>
      </c>
      <c r="E53" s="11">
        <f t="shared" si="0"/>
        <v>26662.5</v>
      </c>
      <c r="I53" s="3">
        <v>25</v>
      </c>
      <c r="J53" s="14">
        <v>52.5</v>
      </c>
      <c r="K53" s="11">
        <v>136</v>
      </c>
      <c r="L53" s="11">
        <f t="shared" si="1"/>
        <v>7140</v>
      </c>
      <c r="S53" s="11">
        <f t="shared" si="2"/>
        <v>0</v>
      </c>
      <c r="Z53" s="11">
        <f t="shared" si="3"/>
        <v>0</v>
      </c>
      <c r="AG53" s="11">
        <f t="shared" si="4"/>
        <v>0</v>
      </c>
      <c r="AK53" s="3">
        <v>10</v>
      </c>
      <c r="AL53" s="14">
        <v>18.600000000000001</v>
      </c>
      <c r="AM53" s="11">
        <v>138</v>
      </c>
      <c r="AN53" s="11">
        <f t="shared" si="5"/>
        <v>2566.8000000000002</v>
      </c>
      <c r="AR53" s="3">
        <v>35</v>
      </c>
      <c r="AS53" s="14">
        <v>71.5</v>
      </c>
      <c r="AT53" s="11">
        <v>136</v>
      </c>
      <c r="AU53" s="11">
        <f t="shared" si="6"/>
        <v>9724</v>
      </c>
      <c r="AY53" s="3">
        <v>25</v>
      </c>
      <c r="AZ53" s="14">
        <v>49.7</v>
      </c>
      <c r="BA53" s="11">
        <v>136</v>
      </c>
      <c r="BB53" s="11">
        <f t="shared" si="7"/>
        <v>6759.2000000000007</v>
      </c>
      <c r="BF53" s="3">
        <v>15</v>
      </c>
      <c r="BG53" s="14">
        <v>33.1</v>
      </c>
      <c r="BH53" s="11">
        <v>136</v>
      </c>
      <c r="BI53" s="11">
        <f t="shared" si="8"/>
        <v>4501.6000000000004</v>
      </c>
      <c r="BP53" s="11">
        <f t="shared" si="11"/>
        <v>0</v>
      </c>
      <c r="BT53" s="3">
        <v>15</v>
      </c>
      <c r="BU53" s="14">
        <v>28.8</v>
      </c>
      <c r="BV53" s="11">
        <v>136</v>
      </c>
      <c r="BW53" s="11">
        <f t="shared" si="12"/>
        <v>3916.8</v>
      </c>
      <c r="CA53" s="3">
        <v>90</v>
      </c>
      <c r="CB53" s="14">
        <v>190.4</v>
      </c>
      <c r="CC53" s="11">
        <v>135</v>
      </c>
      <c r="CD53" s="11">
        <f t="shared" si="9"/>
        <v>25704</v>
      </c>
      <c r="CK53" s="11">
        <f t="shared" si="10"/>
        <v>0</v>
      </c>
      <c r="CR53" s="11">
        <f t="shared" si="13"/>
        <v>0</v>
      </c>
      <c r="CY53" s="11">
        <f t="shared" si="14"/>
        <v>0</v>
      </c>
      <c r="DF53" s="11">
        <f t="shared" si="18"/>
        <v>0</v>
      </c>
      <c r="DM53" s="11">
        <f t="shared" si="19"/>
        <v>0</v>
      </c>
      <c r="DQ53" s="3">
        <v>20</v>
      </c>
      <c r="DR53" s="14">
        <v>37.799999999999997</v>
      </c>
      <c r="DS53" s="11">
        <v>136</v>
      </c>
      <c r="DT53" s="11">
        <f t="shared" si="15"/>
        <v>5140.7999999999993</v>
      </c>
      <c r="DX53" s="3">
        <v>7</v>
      </c>
      <c r="DY53" s="14">
        <v>13.1</v>
      </c>
      <c r="DZ53" s="11">
        <v>136</v>
      </c>
      <c r="EA53" s="11">
        <f t="shared" si="16"/>
        <v>1781.6</v>
      </c>
      <c r="EE53" s="3">
        <v>10</v>
      </c>
      <c r="EF53" s="14">
        <v>19.2</v>
      </c>
      <c r="EG53" s="11">
        <v>136</v>
      </c>
      <c r="EH53" s="11">
        <f t="shared" si="17"/>
        <v>2611.1999999999998</v>
      </c>
      <c r="EL53" s="3">
        <v>18</v>
      </c>
      <c r="EM53" s="14">
        <v>34.4</v>
      </c>
      <c r="EN53" s="11">
        <v>136</v>
      </c>
      <c r="EO53" s="11">
        <f t="shared" si="31"/>
        <v>4678.3999999999996</v>
      </c>
      <c r="EV53" s="11">
        <f t="shared" si="20"/>
        <v>0</v>
      </c>
      <c r="FC53" s="11">
        <f t="shared" si="21"/>
        <v>0</v>
      </c>
      <c r="FJ53" s="11">
        <f t="shared" si="22"/>
        <v>0</v>
      </c>
      <c r="FQ53" s="11">
        <f t="shared" si="23"/>
        <v>0</v>
      </c>
      <c r="FX53" s="11">
        <f t="shared" si="24"/>
        <v>0</v>
      </c>
      <c r="GB53" s="3">
        <v>25</v>
      </c>
      <c r="GC53" s="14">
        <v>49.7</v>
      </c>
      <c r="GD53" s="11">
        <v>136</v>
      </c>
      <c r="GE53" s="11">
        <f t="shared" si="25"/>
        <v>6759.2000000000007</v>
      </c>
      <c r="GI53" s="3">
        <v>15</v>
      </c>
      <c r="GJ53" s="14">
        <v>28.7</v>
      </c>
      <c r="GK53" s="11">
        <v>136</v>
      </c>
      <c r="GL53" s="11">
        <f t="shared" si="26"/>
        <v>3903.2</v>
      </c>
      <c r="GS53" s="11">
        <f t="shared" si="27"/>
        <v>0</v>
      </c>
      <c r="GW53" s="3">
        <v>10</v>
      </c>
      <c r="GX53" s="14">
        <v>18.3</v>
      </c>
      <c r="GY53" s="11">
        <v>136</v>
      </c>
      <c r="GZ53" s="11">
        <f t="shared" si="28"/>
        <v>2488.8000000000002</v>
      </c>
      <c r="HD53" s="3">
        <v>5</v>
      </c>
      <c r="HE53" s="14">
        <v>9.8000000000000007</v>
      </c>
      <c r="HF53" s="11">
        <v>136</v>
      </c>
      <c r="HG53" s="11">
        <f t="shared" si="29"/>
        <v>1332.8000000000002</v>
      </c>
      <c r="HN53" s="11">
        <f t="shared" si="30"/>
        <v>0</v>
      </c>
      <c r="HU53" s="11">
        <f t="shared" si="32"/>
        <v>0</v>
      </c>
      <c r="HY53" s="3">
        <v>15</v>
      </c>
      <c r="HZ53" s="14">
        <v>33.700000000000003</v>
      </c>
      <c r="IA53" s="11">
        <v>136</v>
      </c>
      <c r="IB53" s="11">
        <f t="shared" si="33"/>
        <v>4583.2000000000007</v>
      </c>
      <c r="IF53" s="3">
        <v>20</v>
      </c>
      <c r="IG53" s="14">
        <v>40.9</v>
      </c>
      <c r="IH53" s="11">
        <v>136</v>
      </c>
      <c r="II53" s="11">
        <f t="shared" si="34"/>
        <v>5562.4</v>
      </c>
      <c r="IP53" s="11">
        <f t="shared" si="35"/>
        <v>0</v>
      </c>
      <c r="IT53" s="3">
        <v>10</v>
      </c>
      <c r="IU53" s="14">
        <v>20.399999999999999</v>
      </c>
      <c r="IV53" s="11">
        <v>136</v>
      </c>
      <c r="IW53" s="11">
        <f t="shared" si="36"/>
        <v>2774.3999999999996</v>
      </c>
      <c r="JD53" s="11">
        <f t="shared" si="37"/>
        <v>0</v>
      </c>
      <c r="JK53" s="11">
        <f t="shared" si="38"/>
        <v>0</v>
      </c>
      <c r="JR53" s="11">
        <f t="shared" si="39"/>
        <v>0</v>
      </c>
      <c r="JY53" s="11">
        <f t="shared" si="40"/>
        <v>0</v>
      </c>
      <c r="KC53" s="3">
        <v>10</v>
      </c>
      <c r="KD53" s="14">
        <v>20</v>
      </c>
      <c r="KE53" s="11">
        <v>136</v>
      </c>
      <c r="KF53" s="11">
        <f t="shared" si="41"/>
        <v>2720</v>
      </c>
      <c r="KJ53" s="3">
        <v>18</v>
      </c>
      <c r="KK53" s="14">
        <v>40</v>
      </c>
      <c r="KL53" s="11">
        <v>138</v>
      </c>
      <c r="KM53" s="11">
        <f t="shared" si="42"/>
        <v>5520</v>
      </c>
      <c r="KT53" s="11">
        <f t="shared" si="43"/>
        <v>0</v>
      </c>
      <c r="LA53" s="11">
        <f t="shared" si="44"/>
        <v>0</v>
      </c>
      <c r="LH53" s="11">
        <f t="shared" si="45"/>
        <v>0</v>
      </c>
      <c r="LL53" s="3">
        <v>20</v>
      </c>
      <c r="LM53" s="14">
        <v>43.5</v>
      </c>
      <c r="LN53" s="11">
        <v>136</v>
      </c>
      <c r="LO53" s="11">
        <f t="shared" si="46"/>
        <v>5916</v>
      </c>
      <c r="LV53" s="11">
        <f t="shared" si="47"/>
        <v>0</v>
      </c>
      <c r="LZ53" s="3">
        <v>100</v>
      </c>
      <c r="MA53" s="14">
        <v>201.4</v>
      </c>
      <c r="MB53" s="11">
        <v>133</v>
      </c>
      <c r="MC53" s="11">
        <f t="shared" si="48"/>
        <v>26786.2</v>
      </c>
      <c r="MG53" s="3">
        <v>30</v>
      </c>
      <c r="MH53" s="14">
        <v>56.2</v>
      </c>
      <c r="MI53" s="11">
        <v>136</v>
      </c>
      <c r="MJ53" s="11">
        <f t="shared" si="49"/>
        <v>7643.2000000000007</v>
      </c>
      <c r="MN53" s="3">
        <v>15</v>
      </c>
      <c r="MO53" s="14">
        <v>25.8</v>
      </c>
      <c r="MP53" s="11">
        <v>136</v>
      </c>
      <c r="MQ53" s="11">
        <f t="shared" si="50"/>
        <v>3508.8</v>
      </c>
      <c r="MX53" s="11">
        <f t="shared" si="51"/>
        <v>0</v>
      </c>
      <c r="NE53" s="11">
        <f t="shared" si="52"/>
        <v>0</v>
      </c>
      <c r="NI53" s="3">
        <v>20</v>
      </c>
      <c r="NJ53" s="14">
        <v>33.799999999999997</v>
      </c>
      <c r="NK53" s="11">
        <v>136</v>
      </c>
      <c r="NL53" s="11">
        <f t="shared" si="53"/>
        <v>4596.7999999999993</v>
      </c>
      <c r="NP53" s="3">
        <v>30</v>
      </c>
      <c r="NQ53" s="14">
        <v>62.4</v>
      </c>
      <c r="NR53" s="11">
        <v>135</v>
      </c>
      <c r="NS53" s="11">
        <f t="shared" si="54"/>
        <v>8424</v>
      </c>
      <c r="NW53" s="3">
        <v>15</v>
      </c>
      <c r="NX53" s="14">
        <v>31</v>
      </c>
      <c r="NY53" s="11">
        <v>135</v>
      </c>
      <c r="NZ53" s="11">
        <f t="shared" si="55"/>
        <v>4185</v>
      </c>
      <c r="OG53" s="11">
        <f t="shared" si="56"/>
        <v>0</v>
      </c>
      <c r="ON53" s="11">
        <f t="shared" si="57"/>
        <v>0</v>
      </c>
      <c r="OR53" s="3">
        <v>15</v>
      </c>
      <c r="OS53" s="14">
        <v>29.5</v>
      </c>
      <c r="OT53" s="11">
        <v>135</v>
      </c>
      <c r="OU53" s="11">
        <f t="shared" si="58"/>
        <v>3982.5</v>
      </c>
      <c r="PB53" s="11">
        <f t="shared" si="59"/>
        <v>0</v>
      </c>
      <c r="PF53" s="3">
        <v>25</v>
      </c>
      <c r="PG53" s="14">
        <v>49.2</v>
      </c>
      <c r="PH53" s="11">
        <v>135</v>
      </c>
      <c r="PI53" s="11">
        <f t="shared" si="60"/>
        <v>6642</v>
      </c>
      <c r="PM53" s="3">
        <v>25</v>
      </c>
      <c r="PN53" s="14">
        <v>52.1</v>
      </c>
      <c r="PO53" s="11">
        <v>136</v>
      </c>
      <c r="PP53" s="11">
        <f t="shared" si="61"/>
        <v>7085.6</v>
      </c>
      <c r="PW53" s="11">
        <f t="shared" si="62"/>
        <v>0</v>
      </c>
      <c r="QA53" s="3">
        <v>15</v>
      </c>
      <c r="QB53" s="14">
        <v>32.200000000000003</v>
      </c>
      <c r="QC53" s="11">
        <v>136</v>
      </c>
      <c r="QD53" s="11">
        <f t="shared" si="63"/>
        <v>4379.2000000000007</v>
      </c>
      <c r="QH53" s="53"/>
      <c r="QI53" s="57"/>
      <c r="QJ53" s="57"/>
      <c r="QK53" s="11">
        <f t="shared" si="64"/>
        <v>0</v>
      </c>
      <c r="QL53" s="57"/>
      <c r="QM53" s="16"/>
      <c r="QR53" s="11">
        <f t="shared" si="65"/>
        <v>0</v>
      </c>
      <c r="QY53" s="11">
        <f t="shared" si="66"/>
        <v>0</v>
      </c>
      <c r="RF53" s="11">
        <f t="shared" si="67"/>
        <v>0</v>
      </c>
      <c r="RM53" s="11">
        <f t="shared" si="68"/>
        <v>0</v>
      </c>
      <c r="RT53" s="11">
        <f t="shared" si="69"/>
        <v>0</v>
      </c>
      <c r="SA53" s="11">
        <f t="shared" si="70"/>
        <v>0</v>
      </c>
      <c r="SH53" s="11">
        <f t="shared" si="71"/>
        <v>0</v>
      </c>
      <c r="SO53" s="11">
        <f t="shared" si="72"/>
        <v>0</v>
      </c>
      <c r="SV53" s="11">
        <f t="shared" si="73"/>
        <v>0</v>
      </c>
      <c r="TC53" s="11">
        <f t="shared" si="74"/>
        <v>0</v>
      </c>
      <c r="TJ53" s="11">
        <f t="shared" si="75"/>
        <v>0</v>
      </c>
      <c r="TQ53" s="11">
        <f t="shared" si="76"/>
        <v>0</v>
      </c>
      <c r="TX53" s="11">
        <f t="shared" si="77"/>
        <v>0</v>
      </c>
      <c r="UE53" s="11">
        <f t="shared" si="78"/>
        <v>0</v>
      </c>
      <c r="UL53" s="11">
        <f t="shared" si="79"/>
        <v>0</v>
      </c>
      <c r="US53" s="11">
        <f t="shared" si="80"/>
        <v>0</v>
      </c>
    </row>
    <row r="54" spans="1:567" ht="15" customHeight="1" x14ac:dyDescent="0.2">
      <c r="A54" s="52">
        <v>44637</v>
      </c>
      <c r="B54" s="3">
        <v>100</v>
      </c>
      <c r="C54" s="14">
        <v>182.6</v>
      </c>
      <c r="D54" s="15">
        <v>135</v>
      </c>
      <c r="E54" s="11">
        <f t="shared" si="0"/>
        <v>24651</v>
      </c>
      <c r="F54" s="16"/>
      <c r="I54" s="3">
        <v>15</v>
      </c>
      <c r="J54" s="14">
        <v>26.7</v>
      </c>
      <c r="K54" s="11">
        <v>136</v>
      </c>
      <c r="L54" s="11">
        <f t="shared" si="1"/>
        <v>3631.2</v>
      </c>
      <c r="S54" s="11">
        <f t="shared" si="2"/>
        <v>0</v>
      </c>
      <c r="Z54" s="11">
        <f t="shared" si="3"/>
        <v>0</v>
      </c>
      <c r="AG54" s="11">
        <f t="shared" si="4"/>
        <v>0</v>
      </c>
      <c r="AN54" s="11">
        <f t="shared" si="5"/>
        <v>0</v>
      </c>
      <c r="AR54" s="3">
        <v>20</v>
      </c>
      <c r="AS54" s="14">
        <v>37.4</v>
      </c>
      <c r="AT54" s="11">
        <v>136</v>
      </c>
      <c r="AU54" s="11">
        <f t="shared" si="6"/>
        <v>5086.3999999999996</v>
      </c>
      <c r="AY54" s="3">
        <v>25</v>
      </c>
      <c r="AZ54" s="14">
        <v>50.3</v>
      </c>
      <c r="BA54" s="11">
        <v>136</v>
      </c>
      <c r="BB54" s="11">
        <f t="shared" si="7"/>
        <v>6840.7999999999993</v>
      </c>
      <c r="BI54" s="11">
        <f t="shared" si="8"/>
        <v>0</v>
      </c>
      <c r="BP54" s="11">
        <f t="shared" si="11"/>
        <v>0</v>
      </c>
      <c r="BW54" s="11">
        <f t="shared" si="12"/>
        <v>0</v>
      </c>
      <c r="CA54" s="3">
        <v>30</v>
      </c>
      <c r="CB54" s="14">
        <v>55.3</v>
      </c>
      <c r="CC54" s="11">
        <v>135</v>
      </c>
      <c r="CD54" s="11">
        <f t="shared" si="9"/>
        <v>7465.5</v>
      </c>
      <c r="CK54" s="11">
        <f t="shared" si="10"/>
        <v>0</v>
      </c>
      <c r="CO54" s="3">
        <v>10</v>
      </c>
      <c r="CP54" s="14">
        <v>17.5</v>
      </c>
      <c r="CQ54" s="11">
        <v>138</v>
      </c>
      <c r="CR54" s="11">
        <f t="shared" si="13"/>
        <v>2415</v>
      </c>
      <c r="CY54" s="11">
        <f t="shared" si="14"/>
        <v>0</v>
      </c>
      <c r="DF54" s="11">
        <f t="shared" si="18"/>
        <v>0</v>
      </c>
      <c r="DM54" s="11">
        <f t="shared" si="19"/>
        <v>0</v>
      </c>
      <c r="DQ54" s="3">
        <v>35</v>
      </c>
      <c r="DR54" s="14">
        <v>60.4</v>
      </c>
      <c r="DS54" s="11">
        <v>136</v>
      </c>
      <c r="DT54" s="11">
        <f t="shared" si="15"/>
        <v>8214.4</v>
      </c>
      <c r="EA54" s="11">
        <f t="shared" si="16"/>
        <v>0</v>
      </c>
      <c r="EH54" s="11">
        <f t="shared" si="17"/>
        <v>0</v>
      </c>
      <c r="EL54" s="3">
        <v>15</v>
      </c>
      <c r="EM54" s="14">
        <v>28.2</v>
      </c>
      <c r="EN54" s="11">
        <v>136</v>
      </c>
      <c r="EO54" s="11">
        <f t="shared" si="31"/>
        <v>3835.2</v>
      </c>
      <c r="EV54" s="11">
        <f t="shared" si="20"/>
        <v>0</v>
      </c>
      <c r="EZ54" s="3">
        <v>5</v>
      </c>
      <c r="FA54" s="14">
        <v>10.1</v>
      </c>
      <c r="FB54" s="11">
        <v>138</v>
      </c>
      <c r="FC54" s="11">
        <f t="shared" si="21"/>
        <v>1393.8</v>
      </c>
      <c r="FJ54" s="11">
        <f t="shared" si="22"/>
        <v>0</v>
      </c>
      <c r="FQ54" s="11">
        <f t="shared" si="23"/>
        <v>0</v>
      </c>
      <c r="FX54" s="11">
        <f t="shared" si="24"/>
        <v>0</v>
      </c>
      <c r="GB54" s="3">
        <v>20</v>
      </c>
      <c r="GC54" s="14">
        <v>35.4</v>
      </c>
      <c r="GD54" s="11">
        <v>136</v>
      </c>
      <c r="GE54" s="11">
        <f t="shared" si="25"/>
        <v>4814.3999999999996</v>
      </c>
      <c r="GI54" s="3">
        <v>5</v>
      </c>
      <c r="GJ54" s="14">
        <v>9.6</v>
      </c>
      <c r="GK54" s="11">
        <v>136</v>
      </c>
      <c r="GL54" s="11">
        <f t="shared" si="26"/>
        <v>1305.5999999999999</v>
      </c>
      <c r="GP54" s="3">
        <v>20</v>
      </c>
      <c r="GQ54" s="14">
        <v>36.200000000000003</v>
      </c>
      <c r="GR54" s="11">
        <v>136</v>
      </c>
      <c r="GS54" s="11">
        <f t="shared" si="27"/>
        <v>4923.2000000000007</v>
      </c>
      <c r="GW54" s="3">
        <v>10</v>
      </c>
      <c r="GX54" s="14">
        <v>19</v>
      </c>
      <c r="GY54" s="11">
        <v>136</v>
      </c>
      <c r="GZ54" s="11">
        <f t="shared" si="28"/>
        <v>2584</v>
      </c>
      <c r="HD54" s="3">
        <v>10</v>
      </c>
      <c r="HE54" s="14">
        <v>18.600000000000001</v>
      </c>
      <c r="HF54" s="11">
        <v>136</v>
      </c>
      <c r="HG54" s="11">
        <f t="shared" si="29"/>
        <v>2529.6000000000004</v>
      </c>
      <c r="HN54" s="11">
        <f t="shared" si="30"/>
        <v>0</v>
      </c>
      <c r="HU54" s="11">
        <f t="shared" si="32"/>
        <v>0</v>
      </c>
      <c r="IB54" s="11">
        <f t="shared" si="33"/>
        <v>0</v>
      </c>
      <c r="II54" s="11">
        <f t="shared" si="34"/>
        <v>0</v>
      </c>
      <c r="IP54" s="11">
        <f t="shared" si="35"/>
        <v>0</v>
      </c>
      <c r="IT54" s="3">
        <v>10</v>
      </c>
      <c r="IU54" s="14">
        <v>21.5</v>
      </c>
      <c r="IV54" s="11">
        <v>136</v>
      </c>
      <c r="IW54" s="11">
        <f t="shared" si="36"/>
        <v>2924</v>
      </c>
      <c r="JD54" s="11">
        <f t="shared" si="37"/>
        <v>0</v>
      </c>
      <c r="JK54" s="11">
        <f t="shared" si="38"/>
        <v>0</v>
      </c>
      <c r="JR54" s="11">
        <f t="shared" si="39"/>
        <v>0</v>
      </c>
      <c r="JY54" s="11">
        <f t="shared" si="40"/>
        <v>0</v>
      </c>
      <c r="KF54" s="11">
        <f t="shared" si="41"/>
        <v>0</v>
      </c>
      <c r="KJ54" s="3">
        <v>15</v>
      </c>
      <c r="KK54" s="14">
        <v>27.9</v>
      </c>
      <c r="KL54" s="11">
        <v>138</v>
      </c>
      <c r="KM54" s="11">
        <f t="shared" si="42"/>
        <v>3850.2</v>
      </c>
      <c r="KT54" s="11">
        <f t="shared" si="43"/>
        <v>0</v>
      </c>
      <c r="LA54" s="11">
        <f t="shared" si="44"/>
        <v>0</v>
      </c>
      <c r="LH54" s="11">
        <f t="shared" si="45"/>
        <v>0</v>
      </c>
      <c r="LL54" s="3">
        <v>5</v>
      </c>
      <c r="LM54" s="14">
        <v>9.6</v>
      </c>
      <c r="LN54" s="11">
        <v>136</v>
      </c>
      <c r="LO54" s="11">
        <f t="shared" si="46"/>
        <v>1305.5999999999999</v>
      </c>
      <c r="LV54" s="11">
        <f t="shared" si="47"/>
        <v>0</v>
      </c>
      <c r="MC54" s="11">
        <f t="shared" si="48"/>
        <v>0</v>
      </c>
      <c r="MG54" s="3">
        <v>30</v>
      </c>
      <c r="MH54" s="14">
        <v>52.7</v>
      </c>
      <c r="MI54" s="11">
        <v>136</v>
      </c>
      <c r="MJ54" s="11">
        <f t="shared" si="49"/>
        <v>7167.2000000000007</v>
      </c>
      <c r="MQ54" s="11">
        <f t="shared" si="50"/>
        <v>0</v>
      </c>
      <c r="MX54" s="11">
        <f t="shared" si="51"/>
        <v>0</v>
      </c>
      <c r="NE54" s="11">
        <f t="shared" si="52"/>
        <v>0</v>
      </c>
      <c r="NL54" s="11">
        <f t="shared" si="53"/>
        <v>0</v>
      </c>
      <c r="NP54" s="3">
        <v>20</v>
      </c>
      <c r="NQ54" s="14">
        <v>37.799999999999997</v>
      </c>
      <c r="NR54" s="11">
        <v>135</v>
      </c>
      <c r="NS54" s="11">
        <f t="shared" si="54"/>
        <v>5103</v>
      </c>
      <c r="NZ54" s="11">
        <f t="shared" si="55"/>
        <v>0</v>
      </c>
      <c r="OG54" s="11">
        <f t="shared" si="56"/>
        <v>0</v>
      </c>
      <c r="ON54" s="11">
        <f t="shared" si="57"/>
        <v>0</v>
      </c>
      <c r="OU54" s="11">
        <f t="shared" si="58"/>
        <v>0</v>
      </c>
      <c r="PB54" s="11">
        <f t="shared" si="59"/>
        <v>0</v>
      </c>
      <c r="PI54" s="11">
        <f t="shared" si="60"/>
        <v>0</v>
      </c>
      <c r="PP54" s="11">
        <f t="shared" si="61"/>
        <v>0</v>
      </c>
      <c r="PW54" s="11">
        <f t="shared" si="62"/>
        <v>0</v>
      </c>
      <c r="QD54" s="11">
        <f t="shared" si="63"/>
        <v>0</v>
      </c>
      <c r="QH54" s="53"/>
      <c r="QI54" s="57"/>
      <c r="QJ54" s="57"/>
      <c r="QK54" s="11">
        <f t="shared" si="64"/>
        <v>0</v>
      </c>
      <c r="QL54" s="57"/>
      <c r="QM54" s="16"/>
      <c r="QR54" s="11">
        <f t="shared" si="65"/>
        <v>0</v>
      </c>
      <c r="QY54" s="11">
        <f t="shared" si="66"/>
        <v>0</v>
      </c>
      <c r="RF54" s="11">
        <f t="shared" si="67"/>
        <v>0</v>
      </c>
      <c r="RM54" s="11">
        <f t="shared" si="68"/>
        <v>0</v>
      </c>
      <c r="RT54" s="11">
        <f t="shared" si="69"/>
        <v>0</v>
      </c>
      <c r="SA54" s="11">
        <f t="shared" si="70"/>
        <v>0</v>
      </c>
      <c r="SH54" s="11">
        <f t="shared" si="71"/>
        <v>0</v>
      </c>
      <c r="SO54" s="11">
        <f t="shared" si="72"/>
        <v>0</v>
      </c>
      <c r="SV54" s="11">
        <f t="shared" si="73"/>
        <v>0</v>
      </c>
      <c r="TC54" s="11">
        <f t="shared" si="74"/>
        <v>0</v>
      </c>
      <c r="TJ54" s="11">
        <f t="shared" si="75"/>
        <v>0</v>
      </c>
      <c r="TQ54" s="11">
        <f t="shared" si="76"/>
        <v>0</v>
      </c>
      <c r="TX54" s="11">
        <f t="shared" si="77"/>
        <v>0</v>
      </c>
      <c r="UE54" s="11">
        <f t="shared" si="78"/>
        <v>0</v>
      </c>
      <c r="UL54" s="11">
        <f t="shared" si="79"/>
        <v>0</v>
      </c>
      <c r="US54" s="11">
        <f t="shared" si="80"/>
        <v>0</v>
      </c>
    </row>
    <row r="55" spans="1:567" ht="15" customHeight="1" x14ac:dyDescent="0.2">
      <c r="A55" s="52">
        <v>44638</v>
      </c>
      <c r="E55" s="11">
        <f t="shared" si="0"/>
        <v>0</v>
      </c>
      <c r="I55" s="3">
        <v>50</v>
      </c>
      <c r="J55" s="14">
        <v>101.5</v>
      </c>
      <c r="K55" s="11">
        <v>146</v>
      </c>
      <c r="L55" s="11">
        <f t="shared" si="1"/>
        <v>14819</v>
      </c>
      <c r="S55" s="11">
        <f t="shared" si="2"/>
        <v>0</v>
      </c>
      <c r="Z55" s="11">
        <f t="shared" si="3"/>
        <v>0</v>
      </c>
      <c r="AG55" s="11">
        <f t="shared" si="4"/>
        <v>0</v>
      </c>
      <c r="AK55" s="3">
        <v>30</v>
      </c>
      <c r="AL55" s="14">
        <v>62</v>
      </c>
      <c r="AM55" s="11">
        <v>148</v>
      </c>
      <c r="AN55" s="11">
        <f t="shared" si="5"/>
        <v>9176</v>
      </c>
      <c r="AR55" s="3">
        <v>50</v>
      </c>
      <c r="AS55" s="14">
        <v>101.7</v>
      </c>
      <c r="AT55" s="11">
        <v>146</v>
      </c>
      <c r="AU55" s="11">
        <f t="shared" si="6"/>
        <v>14848.2</v>
      </c>
      <c r="AY55" s="3">
        <v>45</v>
      </c>
      <c r="AZ55" s="14">
        <v>90</v>
      </c>
      <c r="BA55" s="11">
        <v>146</v>
      </c>
      <c r="BB55" s="11">
        <f t="shared" si="7"/>
        <v>13140</v>
      </c>
      <c r="BI55" s="11">
        <f t="shared" si="8"/>
        <v>0</v>
      </c>
      <c r="BP55" s="11">
        <f t="shared" si="11"/>
        <v>0</v>
      </c>
      <c r="BW55" s="11">
        <f t="shared" si="12"/>
        <v>0</v>
      </c>
      <c r="CD55" s="11">
        <f t="shared" si="9"/>
        <v>0</v>
      </c>
      <c r="CK55" s="11">
        <f t="shared" si="10"/>
        <v>0</v>
      </c>
      <c r="CR55" s="11">
        <f t="shared" si="13"/>
        <v>0</v>
      </c>
      <c r="CY55" s="11">
        <f t="shared" si="14"/>
        <v>0</v>
      </c>
      <c r="DF55" s="11">
        <f t="shared" si="18"/>
        <v>0</v>
      </c>
      <c r="DM55" s="11">
        <f t="shared" si="19"/>
        <v>0</v>
      </c>
      <c r="DQ55" s="3">
        <v>35</v>
      </c>
      <c r="DR55" s="14">
        <v>76</v>
      </c>
      <c r="DS55" s="11">
        <v>146</v>
      </c>
      <c r="DT55" s="11">
        <f t="shared" si="15"/>
        <v>11096</v>
      </c>
      <c r="DX55" s="3">
        <v>20</v>
      </c>
      <c r="DY55" s="14">
        <v>39.9</v>
      </c>
      <c r="DZ55" s="11">
        <v>146</v>
      </c>
      <c r="EA55" s="11">
        <f t="shared" si="16"/>
        <v>5825.4</v>
      </c>
      <c r="EE55" s="3">
        <v>30</v>
      </c>
      <c r="EF55" s="14">
        <v>68.5</v>
      </c>
      <c r="EG55" s="11">
        <v>146</v>
      </c>
      <c r="EH55" s="11">
        <f t="shared" si="17"/>
        <v>10001</v>
      </c>
      <c r="EL55" s="3">
        <v>30</v>
      </c>
      <c r="EM55" s="14">
        <v>62.1</v>
      </c>
      <c r="EN55" s="11">
        <v>146</v>
      </c>
      <c r="EO55" s="11">
        <f t="shared" si="31"/>
        <v>9066.6</v>
      </c>
      <c r="EV55" s="11">
        <f t="shared" si="20"/>
        <v>0</v>
      </c>
      <c r="FC55" s="11">
        <f t="shared" si="21"/>
        <v>0</v>
      </c>
      <c r="FJ55" s="11">
        <f t="shared" si="22"/>
        <v>0</v>
      </c>
      <c r="FQ55" s="11">
        <f t="shared" si="23"/>
        <v>0</v>
      </c>
      <c r="FX55" s="11">
        <f t="shared" si="24"/>
        <v>0</v>
      </c>
      <c r="GB55" s="3">
        <v>50</v>
      </c>
      <c r="GC55" s="14">
        <v>107.9</v>
      </c>
      <c r="GD55" s="11">
        <v>146</v>
      </c>
      <c r="GE55" s="11">
        <f t="shared" si="25"/>
        <v>15753.400000000001</v>
      </c>
      <c r="GI55" s="3">
        <v>25</v>
      </c>
      <c r="GJ55" s="14">
        <v>45.4</v>
      </c>
      <c r="GK55" s="11">
        <v>146</v>
      </c>
      <c r="GL55" s="11">
        <f t="shared" si="26"/>
        <v>6628.4</v>
      </c>
      <c r="GS55" s="11">
        <f t="shared" si="27"/>
        <v>0</v>
      </c>
      <c r="GW55" s="3">
        <v>30</v>
      </c>
      <c r="GX55" s="14">
        <v>53.1</v>
      </c>
      <c r="GY55" s="11">
        <v>146</v>
      </c>
      <c r="GZ55" s="11">
        <f t="shared" si="28"/>
        <v>7752.6</v>
      </c>
      <c r="HG55" s="11">
        <f t="shared" si="29"/>
        <v>0</v>
      </c>
      <c r="HN55" s="11">
        <f t="shared" si="30"/>
        <v>0</v>
      </c>
      <c r="HU55" s="11">
        <f t="shared" si="32"/>
        <v>0</v>
      </c>
      <c r="IB55" s="11">
        <f t="shared" si="33"/>
        <v>0</v>
      </c>
      <c r="IF55" s="3">
        <v>50</v>
      </c>
      <c r="IG55" s="14">
        <v>97.7</v>
      </c>
      <c r="IH55" s="11">
        <v>146</v>
      </c>
      <c r="II55" s="11">
        <f t="shared" si="34"/>
        <v>14264.2</v>
      </c>
      <c r="IP55" s="11">
        <f t="shared" si="35"/>
        <v>0</v>
      </c>
      <c r="IT55" s="3">
        <v>30</v>
      </c>
      <c r="IU55" s="14">
        <v>63.8</v>
      </c>
      <c r="IV55" s="11">
        <v>146</v>
      </c>
      <c r="IW55" s="11">
        <f t="shared" si="36"/>
        <v>9314.7999999999993</v>
      </c>
      <c r="JD55" s="11">
        <f t="shared" si="37"/>
        <v>0</v>
      </c>
      <c r="JK55" s="11">
        <f t="shared" si="38"/>
        <v>0</v>
      </c>
      <c r="JR55" s="11">
        <f t="shared" si="39"/>
        <v>0</v>
      </c>
      <c r="JY55" s="11">
        <f t="shared" si="40"/>
        <v>0</v>
      </c>
      <c r="KC55" s="3">
        <v>20</v>
      </c>
      <c r="KD55" s="14">
        <v>37.9</v>
      </c>
      <c r="KE55" s="11">
        <v>146</v>
      </c>
      <c r="KF55" s="11">
        <f t="shared" si="41"/>
        <v>5533.4</v>
      </c>
      <c r="KM55" s="11">
        <f t="shared" si="42"/>
        <v>0</v>
      </c>
      <c r="KT55" s="11">
        <f t="shared" si="43"/>
        <v>0</v>
      </c>
      <c r="LA55" s="11">
        <f t="shared" si="44"/>
        <v>0</v>
      </c>
      <c r="LH55" s="11">
        <f t="shared" si="45"/>
        <v>0</v>
      </c>
      <c r="LL55" s="3">
        <v>24</v>
      </c>
      <c r="LM55" s="14">
        <v>51.6</v>
      </c>
      <c r="LN55" s="11">
        <v>146</v>
      </c>
      <c r="LO55" s="11">
        <f t="shared" si="46"/>
        <v>7533.6</v>
      </c>
      <c r="LV55" s="11">
        <f t="shared" si="47"/>
        <v>0</v>
      </c>
      <c r="LZ55" s="3">
        <v>40</v>
      </c>
      <c r="MA55" s="14">
        <v>67.099999999999994</v>
      </c>
      <c r="MB55" s="11">
        <v>141</v>
      </c>
      <c r="MC55" s="11">
        <f t="shared" si="48"/>
        <v>9461.0999999999985</v>
      </c>
      <c r="MG55" s="3">
        <v>45</v>
      </c>
      <c r="MH55" s="14">
        <v>89</v>
      </c>
      <c r="MI55" s="11">
        <v>146</v>
      </c>
      <c r="MJ55" s="11">
        <f t="shared" si="49"/>
        <v>12994</v>
      </c>
      <c r="MN55" s="3">
        <v>50</v>
      </c>
      <c r="MO55" s="14">
        <v>109.4</v>
      </c>
      <c r="MP55" s="11">
        <v>146</v>
      </c>
      <c r="MQ55" s="11">
        <f t="shared" si="50"/>
        <v>15972.400000000001</v>
      </c>
      <c r="MX55" s="11">
        <f t="shared" si="51"/>
        <v>0</v>
      </c>
      <c r="NE55" s="11">
        <f t="shared" si="52"/>
        <v>0</v>
      </c>
      <c r="NI55" s="3">
        <v>70</v>
      </c>
      <c r="NJ55" s="14">
        <v>155.1</v>
      </c>
      <c r="NK55" s="11">
        <v>146</v>
      </c>
      <c r="NL55" s="11">
        <f t="shared" si="53"/>
        <v>22644.6</v>
      </c>
      <c r="NS55" s="11">
        <f t="shared" si="54"/>
        <v>0</v>
      </c>
      <c r="NZ55" s="11">
        <f t="shared" si="55"/>
        <v>0</v>
      </c>
      <c r="OG55" s="11">
        <f t="shared" si="56"/>
        <v>0</v>
      </c>
      <c r="ON55" s="11">
        <f t="shared" si="57"/>
        <v>0</v>
      </c>
      <c r="OU55" s="11">
        <f t="shared" si="58"/>
        <v>0</v>
      </c>
      <c r="PB55" s="11">
        <f t="shared" si="59"/>
        <v>0</v>
      </c>
      <c r="PI55" s="11">
        <f t="shared" si="60"/>
        <v>0</v>
      </c>
      <c r="PM55" s="3">
        <v>40</v>
      </c>
      <c r="PN55" s="14">
        <v>84.6</v>
      </c>
      <c r="PO55" s="11">
        <v>146</v>
      </c>
      <c r="PP55" s="11">
        <f t="shared" si="61"/>
        <v>12351.599999999999</v>
      </c>
      <c r="PW55" s="11">
        <f t="shared" si="62"/>
        <v>0</v>
      </c>
      <c r="QA55" s="3">
        <v>25</v>
      </c>
      <c r="QB55" s="14">
        <v>45.9</v>
      </c>
      <c r="QC55" s="11">
        <v>146</v>
      </c>
      <c r="QD55" s="11">
        <f t="shared" si="63"/>
        <v>6701.4</v>
      </c>
      <c r="QH55" s="53"/>
      <c r="QI55" s="57"/>
      <c r="QJ55" s="57"/>
      <c r="QK55" s="11">
        <f t="shared" si="64"/>
        <v>0</v>
      </c>
      <c r="QL55" s="57"/>
      <c r="QM55" s="16"/>
      <c r="QR55" s="11">
        <f t="shared" si="65"/>
        <v>0</v>
      </c>
      <c r="QY55" s="11">
        <f t="shared" si="66"/>
        <v>0</v>
      </c>
      <c r="RF55" s="11">
        <f t="shared" si="67"/>
        <v>0</v>
      </c>
      <c r="RM55" s="11">
        <f t="shared" si="68"/>
        <v>0</v>
      </c>
      <c r="RT55" s="11">
        <f t="shared" si="69"/>
        <v>0</v>
      </c>
      <c r="SA55" s="11">
        <f t="shared" si="70"/>
        <v>0</v>
      </c>
      <c r="SH55" s="11">
        <f t="shared" si="71"/>
        <v>0</v>
      </c>
      <c r="SO55" s="11">
        <f t="shared" si="72"/>
        <v>0</v>
      </c>
      <c r="SV55" s="11">
        <f t="shared" si="73"/>
        <v>0</v>
      </c>
      <c r="TC55" s="11">
        <f t="shared" si="74"/>
        <v>0</v>
      </c>
      <c r="TJ55" s="11">
        <f t="shared" si="75"/>
        <v>0</v>
      </c>
      <c r="TQ55" s="11">
        <f t="shared" si="76"/>
        <v>0</v>
      </c>
      <c r="TX55" s="11">
        <f t="shared" si="77"/>
        <v>0</v>
      </c>
      <c r="UE55" s="11">
        <f t="shared" si="78"/>
        <v>0</v>
      </c>
      <c r="UL55" s="11">
        <f t="shared" si="79"/>
        <v>0</v>
      </c>
      <c r="US55" s="11">
        <f t="shared" si="80"/>
        <v>0</v>
      </c>
    </row>
    <row r="56" spans="1:567" x14ac:dyDescent="0.2">
      <c r="A56" s="52">
        <v>44639</v>
      </c>
      <c r="B56" s="3">
        <v>120</v>
      </c>
      <c r="C56" s="14">
        <v>206.3</v>
      </c>
      <c r="D56" s="11">
        <v>152</v>
      </c>
      <c r="E56" s="11">
        <f t="shared" si="0"/>
        <v>31357.600000000002</v>
      </c>
      <c r="I56" s="3">
        <v>10</v>
      </c>
      <c r="J56" s="14">
        <v>14.7</v>
      </c>
      <c r="K56" s="11">
        <v>153</v>
      </c>
      <c r="L56" s="11">
        <f t="shared" si="1"/>
        <v>2249.1</v>
      </c>
      <c r="S56" s="11">
        <f t="shared" si="2"/>
        <v>0</v>
      </c>
      <c r="Z56" s="11">
        <f t="shared" si="3"/>
        <v>0</v>
      </c>
      <c r="AG56" s="11">
        <f t="shared" si="4"/>
        <v>0</v>
      </c>
      <c r="AK56" s="3">
        <v>10</v>
      </c>
      <c r="AL56" s="14">
        <v>17.8</v>
      </c>
      <c r="AM56" s="11">
        <v>155</v>
      </c>
      <c r="AN56" s="11">
        <f t="shared" si="5"/>
        <v>2759</v>
      </c>
      <c r="AR56" s="3">
        <v>35</v>
      </c>
      <c r="AS56" s="14">
        <v>65.2</v>
      </c>
      <c r="AT56" s="11">
        <v>153</v>
      </c>
      <c r="AU56" s="11">
        <f t="shared" si="6"/>
        <v>9975.6</v>
      </c>
      <c r="AY56" s="3">
        <v>20</v>
      </c>
      <c r="AZ56" s="14">
        <v>35.4</v>
      </c>
      <c r="BA56" s="11">
        <v>153</v>
      </c>
      <c r="BB56" s="11">
        <f t="shared" si="7"/>
        <v>5416.2</v>
      </c>
      <c r="BF56" s="3">
        <v>10</v>
      </c>
      <c r="BG56" s="14">
        <v>17.2</v>
      </c>
      <c r="BH56" s="11">
        <v>153</v>
      </c>
      <c r="BI56" s="11">
        <f t="shared" si="8"/>
        <v>2631.6</v>
      </c>
      <c r="BP56" s="11">
        <f t="shared" si="11"/>
        <v>0</v>
      </c>
      <c r="BW56" s="11">
        <f t="shared" si="12"/>
        <v>0</v>
      </c>
      <c r="CA56" s="3">
        <v>100</v>
      </c>
      <c r="CB56" s="14">
        <v>173.2</v>
      </c>
      <c r="CC56" s="11">
        <v>152</v>
      </c>
      <c r="CD56" s="11">
        <f t="shared" si="9"/>
        <v>26326.399999999998</v>
      </c>
      <c r="CK56" s="11">
        <f t="shared" si="10"/>
        <v>0</v>
      </c>
      <c r="CO56" s="3">
        <v>13</v>
      </c>
      <c r="CP56" s="14">
        <v>23.8</v>
      </c>
      <c r="CQ56" s="11">
        <v>153</v>
      </c>
      <c r="CR56" s="11">
        <f t="shared" si="13"/>
        <v>3641.4</v>
      </c>
      <c r="CY56" s="11">
        <f t="shared" si="14"/>
        <v>0</v>
      </c>
      <c r="DF56" s="11">
        <f t="shared" si="18"/>
        <v>0</v>
      </c>
      <c r="DM56" s="11">
        <f t="shared" si="19"/>
        <v>0</v>
      </c>
      <c r="DQ56" s="3">
        <v>20</v>
      </c>
      <c r="DR56" s="14">
        <v>37.799999999999997</v>
      </c>
      <c r="DS56" s="11">
        <v>153</v>
      </c>
      <c r="DT56" s="11">
        <f t="shared" si="15"/>
        <v>5783.4</v>
      </c>
      <c r="DX56" s="3">
        <v>10</v>
      </c>
      <c r="DY56" s="14">
        <v>21.7</v>
      </c>
      <c r="DZ56" s="11">
        <v>153</v>
      </c>
      <c r="EA56" s="11">
        <f t="shared" si="16"/>
        <v>3320.1</v>
      </c>
      <c r="EE56" s="3">
        <v>10</v>
      </c>
      <c r="EF56" s="14">
        <v>20.5</v>
      </c>
      <c r="EG56" s="11">
        <v>153</v>
      </c>
      <c r="EH56" s="11">
        <f t="shared" si="17"/>
        <v>3136.5</v>
      </c>
      <c r="EL56" s="3">
        <v>10</v>
      </c>
      <c r="EM56" s="14">
        <v>19.100000000000001</v>
      </c>
      <c r="EN56" s="11">
        <v>153</v>
      </c>
      <c r="EO56" s="11">
        <f t="shared" si="31"/>
        <v>2922.3</v>
      </c>
      <c r="EV56" s="11">
        <f t="shared" si="20"/>
        <v>0</v>
      </c>
      <c r="FC56" s="11">
        <f t="shared" si="21"/>
        <v>0</v>
      </c>
      <c r="FJ56" s="11">
        <f t="shared" si="22"/>
        <v>0</v>
      </c>
      <c r="FQ56" s="11">
        <f t="shared" si="23"/>
        <v>0</v>
      </c>
      <c r="FX56" s="11">
        <f t="shared" si="24"/>
        <v>0</v>
      </c>
      <c r="GB56" s="3">
        <v>35</v>
      </c>
      <c r="GC56" s="14">
        <v>67.599999999999994</v>
      </c>
      <c r="GD56" s="11">
        <v>153</v>
      </c>
      <c r="GE56" s="11">
        <f t="shared" si="25"/>
        <v>10342.799999999999</v>
      </c>
      <c r="GI56" s="3">
        <v>15</v>
      </c>
      <c r="GJ56" s="14">
        <v>27</v>
      </c>
      <c r="GK56" s="11">
        <v>153</v>
      </c>
      <c r="GL56" s="11">
        <f t="shared" si="26"/>
        <v>4131</v>
      </c>
      <c r="GS56" s="11">
        <f t="shared" si="27"/>
        <v>0</v>
      </c>
      <c r="GW56" s="3">
        <v>20</v>
      </c>
      <c r="GX56" s="14">
        <v>36.1</v>
      </c>
      <c r="GY56" s="11">
        <v>153</v>
      </c>
      <c r="GZ56" s="11">
        <f t="shared" si="28"/>
        <v>5523.3</v>
      </c>
      <c r="HD56" s="3">
        <v>20</v>
      </c>
      <c r="HE56" s="14">
        <v>31.5</v>
      </c>
      <c r="HF56" s="11">
        <v>153</v>
      </c>
      <c r="HG56" s="11">
        <f t="shared" si="29"/>
        <v>4819.5</v>
      </c>
      <c r="HN56" s="11">
        <f t="shared" si="30"/>
        <v>0</v>
      </c>
      <c r="HU56" s="11">
        <f t="shared" si="32"/>
        <v>0</v>
      </c>
      <c r="HY56" s="3">
        <v>13</v>
      </c>
      <c r="HZ56" s="14">
        <v>26</v>
      </c>
      <c r="IA56" s="11">
        <v>153</v>
      </c>
      <c r="IB56" s="11">
        <f t="shared" si="33"/>
        <v>3978</v>
      </c>
      <c r="IF56" s="3">
        <v>15</v>
      </c>
      <c r="IG56" s="14">
        <v>27.3</v>
      </c>
      <c r="IH56" s="11">
        <v>153</v>
      </c>
      <c r="II56" s="11">
        <f t="shared" si="34"/>
        <v>4176.9000000000005</v>
      </c>
      <c r="IP56" s="11">
        <f t="shared" si="35"/>
        <v>0</v>
      </c>
      <c r="IT56" s="3">
        <v>20</v>
      </c>
      <c r="IU56" s="14">
        <v>34.700000000000003</v>
      </c>
      <c r="IV56" s="11">
        <v>153</v>
      </c>
      <c r="IW56" s="11">
        <f t="shared" si="36"/>
        <v>5309.1</v>
      </c>
      <c r="JD56" s="11">
        <f t="shared" si="37"/>
        <v>0</v>
      </c>
      <c r="JK56" s="11">
        <f t="shared" si="38"/>
        <v>0</v>
      </c>
      <c r="JR56" s="11">
        <f t="shared" si="39"/>
        <v>0</v>
      </c>
      <c r="JY56" s="11">
        <f t="shared" si="40"/>
        <v>0</v>
      </c>
      <c r="KC56" s="3">
        <v>10</v>
      </c>
      <c r="KD56" s="14">
        <v>19.2</v>
      </c>
      <c r="KE56" s="11">
        <v>153</v>
      </c>
      <c r="KF56" s="11">
        <f t="shared" si="41"/>
        <v>2937.6</v>
      </c>
      <c r="KM56" s="11">
        <f t="shared" si="42"/>
        <v>0</v>
      </c>
      <c r="KT56" s="11">
        <f t="shared" si="43"/>
        <v>0</v>
      </c>
      <c r="LA56" s="11">
        <f t="shared" si="44"/>
        <v>0</v>
      </c>
      <c r="LH56" s="11">
        <f t="shared" si="45"/>
        <v>0</v>
      </c>
      <c r="LL56" s="3">
        <v>10</v>
      </c>
      <c r="LM56" s="14">
        <v>23.5</v>
      </c>
      <c r="LN56" s="11">
        <v>153</v>
      </c>
      <c r="LO56" s="11">
        <f t="shared" si="46"/>
        <v>3595.5</v>
      </c>
      <c r="LV56" s="11">
        <f t="shared" si="47"/>
        <v>0</v>
      </c>
      <c r="LZ56" s="3">
        <v>30</v>
      </c>
      <c r="MA56" s="14">
        <v>53.7</v>
      </c>
      <c r="MB56" s="11">
        <v>147</v>
      </c>
      <c r="MC56" s="11">
        <f t="shared" si="48"/>
        <v>7893.9000000000005</v>
      </c>
      <c r="MG56" s="3">
        <v>35</v>
      </c>
      <c r="MH56" s="14">
        <v>64.099999999999994</v>
      </c>
      <c r="MI56" s="11">
        <v>153</v>
      </c>
      <c r="MJ56" s="11">
        <f t="shared" si="49"/>
        <v>9807.2999999999993</v>
      </c>
      <c r="MQ56" s="11">
        <f t="shared" si="50"/>
        <v>0</v>
      </c>
      <c r="MX56" s="11">
        <f t="shared" si="51"/>
        <v>0</v>
      </c>
      <c r="NE56" s="11">
        <f t="shared" si="52"/>
        <v>0</v>
      </c>
      <c r="NL56" s="11">
        <f t="shared" si="53"/>
        <v>0</v>
      </c>
      <c r="NP56" s="3">
        <v>45</v>
      </c>
      <c r="NQ56" s="14">
        <v>74.599999999999994</v>
      </c>
      <c r="NR56" s="11">
        <v>152</v>
      </c>
      <c r="NS56" s="11">
        <f t="shared" si="54"/>
        <v>11339.199999999999</v>
      </c>
      <c r="NW56" s="3">
        <v>10</v>
      </c>
      <c r="NX56" s="14">
        <v>17.3</v>
      </c>
      <c r="NY56" s="11">
        <v>152</v>
      </c>
      <c r="NZ56" s="11">
        <f t="shared" si="55"/>
        <v>2629.6</v>
      </c>
      <c r="OG56" s="11">
        <f t="shared" si="56"/>
        <v>0</v>
      </c>
      <c r="ON56" s="11">
        <f t="shared" si="57"/>
        <v>0</v>
      </c>
      <c r="OU56" s="11">
        <f t="shared" si="58"/>
        <v>0</v>
      </c>
      <c r="PB56" s="11">
        <f t="shared" si="59"/>
        <v>0</v>
      </c>
      <c r="PF56" s="3">
        <v>25</v>
      </c>
      <c r="PG56" s="14">
        <v>45.4</v>
      </c>
      <c r="PH56" s="11">
        <v>152</v>
      </c>
      <c r="PI56" s="11">
        <f t="shared" si="60"/>
        <v>6900.8</v>
      </c>
      <c r="PM56" s="3">
        <v>15</v>
      </c>
      <c r="PN56" s="14">
        <v>29.3</v>
      </c>
      <c r="PO56" s="11">
        <v>153</v>
      </c>
      <c r="PP56" s="11">
        <f t="shared" si="61"/>
        <v>4482.9000000000005</v>
      </c>
      <c r="PW56" s="11">
        <f t="shared" si="62"/>
        <v>0</v>
      </c>
      <c r="QA56" s="3">
        <v>5</v>
      </c>
      <c r="QB56" s="14">
        <v>9.8000000000000007</v>
      </c>
      <c r="QC56" s="11">
        <v>153</v>
      </c>
      <c r="QD56" s="11">
        <f t="shared" si="63"/>
        <v>1499.4</v>
      </c>
      <c r="QI56" s="58"/>
      <c r="QJ56" s="60"/>
      <c r="QK56" s="11">
        <f t="shared" si="64"/>
        <v>0</v>
      </c>
      <c r="QL56" s="59"/>
      <c r="QR56" s="11">
        <f t="shared" si="65"/>
        <v>0</v>
      </c>
      <c r="QY56" s="11">
        <f t="shared" si="66"/>
        <v>0</v>
      </c>
      <c r="RF56" s="11">
        <f t="shared" si="67"/>
        <v>0</v>
      </c>
      <c r="RM56" s="11">
        <f t="shared" si="68"/>
        <v>0</v>
      </c>
      <c r="RT56" s="11">
        <f t="shared" si="69"/>
        <v>0</v>
      </c>
      <c r="SA56" s="11">
        <f t="shared" si="70"/>
        <v>0</v>
      </c>
      <c r="SH56" s="11">
        <f t="shared" si="71"/>
        <v>0</v>
      </c>
      <c r="SO56" s="11">
        <f t="shared" si="72"/>
        <v>0</v>
      </c>
      <c r="SV56" s="11">
        <f t="shared" si="73"/>
        <v>0</v>
      </c>
      <c r="TC56" s="11">
        <f t="shared" si="74"/>
        <v>0</v>
      </c>
      <c r="TJ56" s="11">
        <f t="shared" si="75"/>
        <v>0</v>
      </c>
      <c r="TQ56" s="11">
        <f t="shared" si="76"/>
        <v>0</v>
      </c>
      <c r="TX56" s="11">
        <f t="shared" si="77"/>
        <v>0</v>
      </c>
      <c r="UE56" s="11">
        <f t="shared" si="78"/>
        <v>0</v>
      </c>
      <c r="UL56" s="11">
        <f t="shared" si="79"/>
        <v>0</v>
      </c>
      <c r="US56" s="11">
        <f t="shared" si="80"/>
        <v>0</v>
      </c>
    </row>
    <row r="57" spans="1:567" x14ac:dyDescent="0.2">
      <c r="A57" s="52">
        <v>44640</v>
      </c>
      <c r="B57" s="3">
        <v>220</v>
      </c>
      <c r="C57" s="14">
        <v>464.6</v>
      </c>
      <c r="D57" s="11">
        <v>156</v>
      </c>
      <c r="E57" s="11">
        <f t="shared" si="0"/>
        <v>72477.600000000006</v>
      </c>
      <c r="I57" s="3">
        <v>15</v>
      </c>
      <c r="J57" s="14">
        <v>33.799999999999997</v>
      </c>
      <c r="K57" s="11">
        <v>157</v>
      </c>
      <c r="L57" s="11">
        <f t="shared" si="1"/>
        <v>5306.5999999999995</v>
      </c>
      <c r="S57" s="11">
        <f t="shared" si="2"/>
        <v>0</v>
      </c>
      <c r="Z57" s="11">
        <f t="shared" si="3"/>
        <v>0</v>
      </c>
      <c r="AG57" s="11">
        <f t="shared" si="4"/>
        <v>0</v>
      </c>
      <c r="AN57" s="11">
        <f t="shared" si="5"/>
        <v>0</v>
      </c>
      <c r="AR57" s="3">
        <v>36</v>
      </c>
      <c r="AS57" s="14">
        <v>74</v>
      </c>
      <c r="AT57" s="11">
        <v>157</v>
      </c>
      <c r="AU57" s="11">
        <f t="shared" si="6"/>
        <v>11618</v>
      </c>
      <c r="AY57" s="3">
        <v>40</v>
      </c>
      <c r="AZ57" s="14">
        <v>80.400000000000006</v>
      </c>
      <c r="BA57" s="11">
        <v>157</v>
      </c>
      <c r="BB57" s="11">
        <f t="shared" si="7"/>
        <v>12622.800000000001</v>
      </c>
      <c r="BF57" s="3">
        <v>22</v>
      </c>
      <c r="BG57" s="14">
        <v>47.8</v>
      </c>
      <c r="BH57" s="11">
        <v>157</v>
      </c>
      <c r="BI57" s="11">
        <f t="shared" si="8"/>
        <v>7504.5999999999995</v>
      </c>
      <c r="BP57" s="11">
        <f t="shared" si="11"/>
        <v>0</v>
      </c>
      <c r="BW57" s="11">
        <f t="shared" si="12"/>
        <v>0</v>
      </c>
      <c r="CA57" s="3">
        <v>110</v>
      </c>
      <c r="CB57" s="14">
        <v>234.8</v>
      </c>
      <c r="CC57" s="11">
        <v>156</v>
      </c>
      <c r="CD57" s="11">
        <f t="shared" si="9"/>
        <v>36628.800000000003</v>
      </c>
      <c r="CK57" s="11">
        <f t="shared" si="10"/>
        <v>0</v>
      </c>
      <c r="CO57" s="3">
        <v>10</v>
      </c>
      <c r="CP57" s="14">
        <v>21.3</v>
      </c>
      <c r="CQ57" s="11">
        <v>157</v>
      </c>
      <c r="CR57" s="11">
        <f t="shared" si="13"/>
        <v>3344.1</v>
      </c>
      <c r="CY57" s="11">
        <f t="shared" si="14"/>
        <v>0</v>
      </c>
      <c r="DF57" s="11">
        <f t="shared" si="18"/>
        <v>0</v>
      </c>
      <c r="DM57" s="11">
        <f t="shared" si="19"/>
        <v>0</v>
      </c>
      <c r="DQ57" s="3">
        <v>45</v>
      </c>
      <c r="DR57" s="14">
        <v>83.7</v>
      </c>
      <c r="DS57" s="11">
        <v>157</v>
      </c>
      <c r="DT57" s="11">
        <f t="shared" si="15"/>
        <v>13140.9</v>
      </c>
      <c r="DX57" s="3">
        <v>15</v>
      </c>
      <c r="DY57" s="14">
        <v>30.6</v>
      </c>
      <c r="DZ57" s="11">
        <v>157</v>
      </c>
      <c r="EA57" s="11">
        <f t="shared" si="16"/>
        <v>4804.2</v>
      </c>
      <c r="EE57" s="3">
        <v>30</v>
      </c>
      <c r="EF57" s="14">
        <v>63.2</v>
      </c>
      <c r="EG57" s="11">
        <v>157</v>
      </c>
      <c r="EH57" s="11">
        <f t="shared" si="17"/>
        <v>9922.4</v>
      </c>
      <c r="EL57" s="3">
        <v>35</v>
      </c>
      <c r="EM57" s="14">
        <v>73.5</v>
      </c>
      <c r="EN57" s="11">
        <v>157</v>
      </c>
      <c r="EO57" s="11">
        <f t="shared" si="31"/>
        <v>11539.5</v>
      </c>
      <c r="EV57" s="11">
        <f t="shared" si="20"/>
        <v>0</v>
      </c>
      <c r="EZ57" s="3">
        <v>15</v>
      </c>
      <c r="FA57" s="14">
        <v>31.9</v>
      </c>
      <c r="FB57" s="11">
        <v>159</v>
      </c>
      <c r="FC57" s="11">
        <f t="shared" si="21"/>
        <v>5072.0999999999995</v>
      </c>
      <c r="FJ57" s="11">
        <f t="shared" si="22"/>
        <v>0</v>
      </c>
      <c r="FQ57" s="11">
        <f t="shared" si="23"/>
        <v>0</v>
      </c>
      <c r="FX57" s="11">
        <f t="shared" si="24"/>
        <v>0</v>
      </c>
      <c r="GB57" s="3">
        <v>45</v>
      </c>
      <c r="GC57" s="14">
        <v>83.7</v>
      </c>
      <c r="GD57" s="11">
        <v>157</v>
      </c>
      <c r="GE57" s="11">
        <f t="shared" si="25"/>
        <v>13140.9</v>
      </c>
      <c r="GI57" s="3">
        <v>25</v>
      </c>
      <c r="GJ57" s="14">
        <v>52.2</v>
      </c>
      <c r="GK57" s="11">
        <v>157</v>
      </c>
      <c r="GL57" s="11">
        <f t="shared" si="26"/>
        <v>8195.4</v>
      </c>
      <c r="GS57" s="11">
        <f t="shared" si="27"/>
        <v>0</v>
      </c>
      <c r="GW57" s="3">
        <v>10</v>
      </c>
      <c r="GX57" s="14">
        <v>21.4</v>
      </c>
      <c r="GY57" s="11">
        <v>157</v>
      </c>
      <c r="GZ57" s="11">
        <f t="shared" si="28"/>
        <v>3359.7999999999997</v>
      </c>
      <c r="HD57" s="3">
        <v>16</v>
      </c>
      <c r="HE57" s="14">
        <v>34.6</v>
      </c>
      <c r="HF57" s="11">
        <v>157</v>
      </c>
      <c r="HG57" s="11">
        <f t="shared" si="29"/>
        <v>5432.2</v>
      </c>
      <c r="HN57" s="11">
        <f t="shared" si="30"/>
        <v>0</v>
      </c>
      <c r="HU57" s="11">
        <f t="shared" si="32"/>
        <v>0</v>
      </c>
      <c r="HY57" s="3">
        <v>20</v>
      </c>
      <c r="HZ57" s="14">
        <v>42.7</v>
      </c>
      <c r="IA57" s="11">
        <v>157</v>
      </c>
      <c r="IB57" s="11">
        <f t="shared" si="33"/>
        <v>6703.9000000000005</v>
      </c>
      <c r="IF57" s="3">
        <v>30</v>
      </c>
      <c r="IG57" s="14">
        <v>61.3</v>
      </c>
      <c r="IH57" s="11">
        <v>157</v>
      </c>
      <c r="II57" s="11">
        <f t="shared" si="34"/>
        <v>9624.1</v>
      </c>
      <c r="IP57" s="11">
        <f t="shared" si="35"/>
        <v>0</v>
      </c>
      <c r="IT57" s="3">
        <v>10</v>
      </c>
      <c r="IU57" s="14">
        <v>20.5</v>
      </c>
      <c r="IV57" s="11">
        <v>157</v>
      </c>
      <c r="IW57" s="11">
        <f t="shared" si="36"/>
        <v>3218.5</v>
      </c>
      <c r="JD57" s="11">
        <f t="shared" si="37"/>
        <v>0</v>
      </c>
      <c r="JK57" s="11">
        <f t="shared" si="38"/>
        <v>0</v>
      </c>
      <c r="JR57" s="11">
        <f t="shared" si="39"/>
        <v>0</v>
      </c>
      <c r="JY57" s="11">
        <f t="shared" si="40"/>
        <v>0</v>
      </c>
      <c r="KC57" s="3">
        <v>20</v>
      </c>
      <c r="KD57" s="14">
        <v>41.5</v>
      </c>
      <c r="KE57" s="11">
        <v>157</v>
      </c>
      <c r="KF57" s="11">
        <f t="shared" si="41"/>
        <v>6515.5</v>
      </c>
      <c r="KM57" s="11">
        <f t="shared" si="42"/>
        <v>0</v>
      </c>
      <c r="KT57" s="11">
        <f t="shared" si="43"/>
        <v>0</v>
      </c>
      <c r="LA57" s="11">
        <f t="shared" si="44"/>
        <v>0</v>
      </c>
      <c r="LH57" s="11">
        <f t="shared" si="45"/>
        <v>0</v>
      </c>
      <c r="LL57" s="3">
        <v>25</v>
      </c>
      <c r="LM57" s="14">
        <v>53.5</v>
      </c>
      <c r="LN57" s="11">
        <v>157</v>
      </c>
      <c r="LO57" s="11">
        <f t="shared" si="46"/>
        <v>8399.5</v>
      </c>
      <c r="LV57" s="11">
        <f t="shared" si="47"/>
        <v>0</v>
      </c>
      <c r="LZ57" s="3">
        <v>120</v>
      </c>
      <c r="MA57" s="14">
        <v>253.1</v>
      </c>
      <c r="MB57" s="11">
        <v>149</v>
      </c>
      <c r="MC57" s="11">
        <f t="shared" si="48"/>
        <v>37711.9</v>
      </c>
      <c r="ME57" s="11">
        <v>134367</v>
      </c>
      <c r="MG57" s="3">
        <v>60</v>
      </c>
      <c r="MH57" s="14">
        <v>122.9</v>
      </c>
      <c r="MI57" s="11">
        <v>157</v>
      </c>
      <c r="MJ57" s="11">
        <f t="shared" si="49"/>
        <v>19295.3</v>
      </c>
      <c r="MN57" s="3">
        <v>40</v>
      </c>
      <c r="MO57" s="14">
        <v>82.6</v>
      </c>
      <c r="MP57" s="11">
        <v>157</v>
      </c>
      <c r="MQ57" s="11">
        <f t="shared" si="50"/>
        <v>12968.199999999999</v>
      </c>
      <c r="MX57" s="11">
        <f t="shared" si="51"/>
        <v>0</v>
      </c>
      <c r="NE57" s="11">
        <f t="shared" si="52"/>
        <v>0</v>
      </c>
      <c r="NI57" s="3">
        <v>10</v>
      </c>
      <c r="NJ57" s="14">
        <v>20.6</v>
      </c>
      <c r="NK57" s="11">
        <v>157</v>
      </c>
      <c r="NL57" s="11">
        <f t="shared" si="53"/>
        <v>3234.2000000000003</v>
      </c>
      <c r="NP57" s="3">
        <v>90</v>
      </c>
      <c r="NQ57" s="14">
        <v>189.3</v>
      </c>
      <c r="NR57" s="11">
        <v>156</v>
      </c>
      <c r="NS57" s="11">
        <f t="shared" si="54"/>
        <v>29530.800000000003</v>
      </c>
      <c r="NW57" s="3">
        <v>20</v>
      </c>
      <c r="NX57" s="14">
        <v>43.4</v>
      </c>
      <c r="NY57" s="11">
        <v>156</v>
      </c>
      <c r="NZ57" s="11">
        <f t="shared" si="55"/>
        <v>6770.4</v>
      </c>
      <c r="OG57" s="11">
        <f t="shared" si="56"/>
        <v>0</v>
      </c>
      <c r="ON57" s="11">
        <f t="shared" si="57"/>
        <v>0</v>
      </c>
      <c r="OR57" s="3">
        <v>25</v>
      </c>
      <c r="OS57" s="14">
        <v>50.1</v>
      </c>
      <c r="OT57" s="11">
        <v>156</v>
      </c>
      <c r="OU57" s="11">
        <f t="shared" si="58"/>
        <v>7815.6</v>
      </c>
      <c r="OY57" s="3">
        <v>5</v>
      </c>
      <c r="OZ57" s="14">
        <v>11.7</v>
      </c>
      <c r="PA57" s="11">
        <v>156</v>
      </c>
      <c r="PB57" s="11">
        <f t="shared" si="59"/>
        <v>1825.1999999999998</v>
      </c>
      <c r="PF57" s="3">
        <v>40</v>
      </c>
      <c r="PG57" s="14">
        <v>82.4</v>
      </c>
      <c r="PH57" s="11">
        <v>156</v>
      </c>
      <c r="PI57" s="11">
        <f t="shared" si="60"/>
        <v>12854.400000000001</v>
      </c>
      <c r="PM57" s="3">
        <v>20</v>
      </c>
      <c r="PN57" s="14">
        <v>43.2</v>
      </c>
      <c r="PO57" s="11">
        <v>157</v>
      </c>
      <c r="PP57" s="11">
        <f t="shared" si="61"/>
        <v>6782.4000000000005</v>
      </c>
      <c r="PR57" s="11">
        <f>SUM(PP51:PP57)</f>
        <v>39086.700000000004</v>
      </c>
      <c r="PW57" s="11">
        <f t="shared" si="62"/>
        <v>0</v>
      </c>
      <c r="QA57" s="3">
        <v>20</v>
      </c>
      <c r="QB57" s="14">
        <v>41.7</v>
      </c>
      <c r="QC57" s="11">
        <v>157</v>
      </c>
      <c r="QD57" s="11">
        <f t="shared" si="63"/>
        <v>6546.9000000000005</v>
      </c>
      <c r="QF57" s="11">
        <f>SUM(QD52:QD57)</f>
        <v>21981.100000000002</v>
      </c>
      <c r="QJ57" s="56"/>
      <c r="QK57" s="11">
        <f t="shared" si="64"/>
        <v>0</v>
      </c>
      <c r="QM57" s="11">
        <f>SUM(QK52:QK57)</f>
        <v>0</v>
      </c>
      <c r="QR57" s="11">
        <f t="shared" si="65"/>
        <v>0</v>
      </c>
      <c r="QT57" s="11">
        <f>SUM(QR52:QR57)</f>
        <v>0</v>
      </c>
      <c r="QY57" s="11">
        <f t="shared" si="66"/>
        <v>0</v>
      </c>
      <c r="RA57" s="11">
        <f>SUM(QY52:QY57)</f>
        <v>0</v>
      </c>
      <c r="RF57" s="11">
        <f t="shared" si="67"/>
        <v>0</v>
      </c>
      <c r="RH57" s="11">
        <f>SUM(RF52:RF57)</f>
        <v>0</v>
      </c>
      <c r="RM57" s="11">
        <f t="shared" si="68"/>
        <v>0</v>
      </c>
      <c r="RO57" s="11">
        <f>SUM(RM52:RM57)</f>
        <v>0</v>
      </c>
      <c r="RT57" s="11">
        <f t="shared" si="69"/>
        <v>0</v>
      </c>
      <c r="RV57" s="11">
        <f>SUM(RT52:RT57)</f>
        <v>0</v>
      </c>
      <c r="SA57" s="11">
        <f t="shared" si="70"/>
        <v>0</v>
      </c>
      <c r="SC57" s="11">
        <f>SUM(SA52:SA57)</f>
        <v>0</v>
      </c>
      <c r="SH57" s="11">
        <f t="shared" si="71"/>
        <v>0</v>
      </c>
      <c r="SJ57" s="11">
        <f>SUM(SH52:SH57)</f>
        <v>0</v>
      </c>
      <c r="SO57" s="11">
        <f t="shared" si="72"/>
        <v>0</v>
      </c>
      <c r="SQ57" s="11">
        <f>SUM(SO52:SO57)</f>
        <v>0</v>
      </c>
      <c r="SV57" s="11">
        <f t="shared" si="73"/>
        <v>0</v>
      </c>
      <c r="SX57" s="11">
        <f>SUM(SV52:SV57)</f>
        <v>0</v>
      </c>
      <c r="TC57" s="11">
        <f t="shared" si="74"/>
        <v>0</v>
      </c>
      <c r="TE57" s="11">
        <f>SUM(TC52:TC57)</f>
        <v>0</v>
      </c>
      <c r="TJ57" s="11">
        <f t="shared" si="75"/>
        <v>0</v>
      </c>
      <c r="TL57" s="11">
        <f>SUM(TJ52:TJ57)</f>
        <v>0</v>
      </c>
      <c r="TQ57" s="11">
        <f t="shared" si="76"/>
        <v>0</v>
      </c>
      <c r="TS57" s="11">
        <f>SUM(TQ52:TQ57)</f>
        <v>0</v>
      </c>
      <c r="TX57" s="11">
        <f t="shared" si="77"/>
        <v>0</v>
      </c>
      <c r="TZ57" s="11">
        <f>SUM(TX52:TX57)</f>
        <v>0</v>
      </c>
      <c r="UE57" s="11">
        <f t="shared" si="78"/>
        <v>0</v>
      </c>
      <c r="UG57" s="11">
        <f>SUM(UE52:UE57)</f>
        <v>0</v>
      </c>
      <c r="UL57" s="11">
        <f t="shared" si="79"/>
        <v>0</v>
      </c>
      <c r="UN57" s="11">
        <f>SUM(UL52:UL57)</f>
        <v>0</v>
      </c>
      <c r="US57" s="11">
        <f t="shared" si="80"/>
        <v>0</v>
      </c>
      <c r="UU57" s="11">
        <f>SUM(US52:US57)</f>
        <v>0</v>
      </c>
    </row>
    <row r="58" spans="1:567" x14ac:dyDescent="0.2">
      <c r="A58" s="52">
        <v>44641</v>
      </c>
      <c r="E58" s="11">
        <f t="shared" si="0"/>
        <v>0</v>
      </c>
      <c r="L58" s="11">
        <f t="shared" si="1"/>
        <v>0</v>
      </c>
      <c r="S58" s="11">
        <f t="shared" si="2"/>
        <v>0</v>
      </c>
      <c r="Z58" s="11">
        <f t="shared" si="3"/>
        <v>0</v>
      </c>
      <c r="AG58" s="11">
        <f t="shared" si="4"/>
        <v>0</v>
      </c>
      <c r="AN58" s="11">
        <f t="shared" si="5"/>
        <v>0</v>
      </c>
      <c r="AR58" s="3">
        <v>15</v>
      </c>
      <c r="AS58" s="14">
        <v>28.3</v>
      </c>
      <c r="AT58" s="11">
        <v>155</v>
      </c>
      <c r="AU58" s="11">
        <f t="shared" si="6"/>
        <v>4386.5</v>
      </c>
      <c r="AY58" s="3">
        <v>10</v>
      </c>
      <c r="AZ58" s="14">
        <v>18.5</v>
      </c>
      <c r="BA58" s="11">
        <v>155</v>
      </c>
      <c r="BB58" s="11">
        <f t="shared" si="7"/>
        <v>2867.5</v>
      </c>
      <c r="BI58" s="11">
        <f t="shared" si="8"/>
        <v>0</v>
      </c>
      <c r="BP58" s="11">
        <f t="shared" si="11"/>
        <v>0</v>
      </c>
      <c r="BW58" s="11">
        <f t="shared" si="12"/>
        <v>0</v>
      </c>
      <c r="CD58" s="11">
        <f t="shared" si="9"/>
        <v>0</v>
      </c>
      <c r="CK58" s="11">
        <f t="shared" si="10"/>
        <v>0</v>
      </c>
      <c r="CR58" s="11">
        <f t="shared" si="13"/>
        <v>0</v>
      </c>
      <c r="CY58" s="11">
        <f t="shared" si="14"/>
        <v>0</v>
      </c>
      <c r="DF58" s="11">
        <f t="shared" si="18"/>
        <v>0</v>
      </c>
      <c r="DM58" s="11">
        <f t="shared" si="19"/>
        <v>0</v>
      </c>
      <c r="DQ58" s="3">
        <v>15</v>
      </c>
      <c r="DR58" s="14">
        <v>29.2</v>
      </c>
      <c r="DS58" s="11">
        <v>155</v>
      </c>
      <c r="DT58" s="11">
        <f t="shared" si="15"/>
        <v>4526</v>
      </c>
      <c r="EA58" s="11">
        <f t="shared" si="16"/>
        <v>0</v>
      </c>
      <c r="EH58" s="11">
        <f t="shared" si="17"/>
        <v>0</v>
      </c>
      <c r="EO58" s="11">
        <f t="shared" si="31"/>
        <v>0</v>
      </c>
      <c r="EV58" s="11">
        <f t="shared" si="20"/>
        <v>0</v>
      </c>
      <c r="EX58" s="11">
        <v>2000</v>
      </c>
      <c r="FC58" s="11">
        <f t="shared" si="21"/>
        <v>0</v>
      </c>
      <c r="FJ58" s="11">
        <f t="shared" si="22"/>
        <v>0</v>
      </c>
      <c r="FQ58" s="11">
        <f t="shared" si="23"/>
        <v>0</v>
      </c>
      <c r="FX58" s="11">
        <f t="shared" si="24"/>
        <v>0</v>
      </c>
      <c r="GE58" s="11">
        <f t="shared" si="25"/>
        <v>0</v>
      </c>
      <c r="GL58" s="11">
        <f t="shared" si="26"/>
        <v>0</v>
      </c>
      <c r="GP58" s="3">
        <v>20</v>
      </c>
      <c r="GQ58" s="14">
        <v>36.4</v>
      </c>
      <c r="GR58" s="11">
        <v>155</v>
      </c>
      <c r="GS58" s="11">
        <f t="shared" si="27"/>
        <v>5642</v>
      </c>
      <c r="GZ58" s="11">
        <f t="shared" si="28"/>
        <v>0</v>
      </c>
      <c r="HG58" s="11">
        <f t="shared" si="29"/>
        <v>0</v>
      </c>
      <c r="HN58" s="11">
        <f t="shared" si="30"/>
        <v>0</v>
      </c>
      <c r="HU58" s="11">
        <f t="shared" si="32"/>
        <v>0</v>
      </c>
      <c r="IB58" s="11">
        <f t="shared" si="33"/>
        <v>0</v>
      </c>
      <c r="II58" s="11">
        <f t="shared" si="34"/>
        <v>0</v>
      </c>
      <c r="IP58" s="11">
        <f t="shared" si="35"/>
        <v>0</v>
      </c>
      <c r="IW58" s="11">
        <f t="shared" si="36"/>
        <v>0</v>
      </c>
      <c r="JD58" s="11">
        <f t="shared" si="37"/>
        <v>0</v>
      </c>
      <c r="JK58" s="11">
        <f t="shared" si="38"/>
        <v>0</v>
      </c>
      <c r="JR58" s="11">
        <f t="shared" si="39"/>
        <v>0</v>
      </c>
      <c r="JY58" s="11">
        <f t="shared" si="40"/>
        <v>0</v>
      </c>
      <c r="KF58" s="11">
        <f t="shared" si="41"/>
        <v>0</v>
      </c>
      <c r="KM58" s="11">
        <f t="shared" si="42"/>
        <v>0</v>
      </c>
      <c r="KQ58" s="3">
        <v>20</v>
      </c>
      <c r="KR58" s="14">
        <v>36.5</v>
      </c>
      <c r="KS58" s="11">
        <v>155</v>
      </c>
      <c r="KT58" s="11">
        <f t="shared" si="43"/>
        <v>5657.5</v>
      </c>
      <c r="LA58" s="11">
        <f t="shared" si="44"/>
        <v>0</v>
      </c>
      <c r="LH58" s="11">
        <f t="shared" si="45"/>
        <v>0</v>
      </c>
      <c r="LO58" s="11">
        <f t="shared" si="46"/>
        <v>0</v>
      </c>
      <c r="LV58" s="11">
        <f t="shared" si="47"/>
        <v>0</v>
      </c>
      <c r="MC58" s="11">
        <f t="shared" si="48"/>
        <v>0</v>
      </c>
      <c r="MD58" s="11">
        <v>100000</v>
      </c>
      <c r="ME58" s="11">
        <v>34367</v>
      </c>
      <c r="MJ58" s="11">
        <f t="shared" si="49"/>
        <v>0</v>
      </c>
      <c r="MQ58" s="11">
        <f t="shared" si="50"/>
        <v>0</v>
      </c>
      <c r="MX58" s="11">
        <f t="shared" si="51"/>
        <v>0</v>
      </c>
      <c r="NE58" s="11">
        <f t="shared" si="52"/>
        <v>0</v>
      </c>
      <c r="NL58" s="11">
        <f t="shared" si="53"/>
        <v>0</v>
      </c>
      <c r="NS58" s="11">
        <f t="shared" si="54"/>
        <v>0</v>
      </c>
      <c r="NZ58" s="11">
        <f t="shared" si="55"/>
        <v>0</v>
      </c>
      <c r="OG58" s="11">
        <f t="shared" si="56"/>
        <v>0</v>
      </c>
      <c r="ON58" s="11">
        <f t="shared" si="57"/>
        <v>0</v>
      </c>
      <c r="OU58" s="11">
        <f t="shared" si="58"/>
        <v>0</v>
      </c>
      <c r="PB58" s="11">
        <f t="shared" si="59"/>
        <v>0</v>
      </c>
      <c r="PI58" s="11">
        <f t="shared" si="60"/>
        <v>0</v>
      </c>
      <c r="PP58" s="11">
        <f t="shared" si="61"/>
        <v>0</v>
      </c>
      <c r="PW58" s="11">
        <f t="shared" si="62"/>
        <v>0</v>
      </c>
      <c r="QD58" s="11">
        <f t="shared" si="63"/>
        <v>0</v>
      </c>
      <c r="QK58" s="11">
        <f t="shared" si="64"/>
        <v>0</v>
      </c>
      <c r="QR58" s="11">
        <f t="shared" si="65"/>
        <v>0</v>
      </c>
      <c r="QY58" s="11">
        <f t="shared" si="66"/>
        <v>0</v>
      </c>
      <c r="RF58" s="11">
        <f t="shared" si="67"/>
        <v>0</v>
      </c>
      <c r="RM58" s="11">
        <f t="shared" si="68"/>
        <v>0</v>
      </c>
      <c r="RT58" s="11">
        <f t="shared" si="69"/>
        <v>0</v>
      </c>
      <c r="SA58" s="11">
        <f t="shared" si="70"/>
        <v>0</v>
      </c>
      <c r="SH58" s="11">
        <f t="shared" si="71"/>
        <v>0</v>
      </c>
      <c r="SO58" s="11">
        <f t="shared" si="72"/>
        <v>0</v>
      </c>
      <c r="SV58" s="11">
        <f t="shared" si="73"/>
        <v>0</v>
      </c>
      <c r="TC58" s="11">
        <f t="shared" si="74"/>
        <v>0</v>
      </c>
      <c r="TJ58" s="11">
        <f t="shared" si="75"/>
        <v>0</v>
      </c>
      <c r="TQ58" s="11">
        <f t="shared" si="76"/>
        <v>0</v>
      </c>
      <c r="TX58" s="11">
        <f t="shared" si="77"/>
        <v>0</v>
      </c>
      <c r="UE58" s="11">
        <f t="shared" si="78"/>
        <v>0</v>
      </c>
      <c r="UL58" s="11">
        <f t="shared" si="79"/>
        <v>0</v>
      </c>
      <c r="US58" s="11">
        <f t="shared" si="80"/>
        <v>0</v>
      </c>
    </row>
    <row r="59" spans="1:567" x14ac:dyDescent="0.2">
      <c r="A59" s="52">
        <v>44642</v>
      </c>
      <c r="E59" s="11">
        <f t="shared" si="0"/>
        <v>0</v>
      </c>
      <c r="I59" s="3">
        <v>20</v>
      </c>
      <c r="J59" s="14">
        <v>31.3</v>
      </c>
      <c r="K59" s="11">
        <v>148</v>
      </c>
      <c r="L59" s="11">
        <f t="shared" si="1"/>
        <v>4632.4000000000005</v>
      </c>
      <c r="S59" s="11">
        <f t="shared" si="2"/>
        <v>0</v>
      </c>
      <c r="Z59" s="11">
        <f t="shared" si="3"/>
        <v>0</v>
      </c>
      <c r="AG59" s="11">
        <f t="shared" si="4"/>
        <v>0</v>
      </c>
      <c r="AK59" s="3">
        <v>10</v>
      </c>
      <c r="AL59" s="14">
        <v>20.8</v>
      </c>
      <c r="AM59" s="11">
        <v>150</v>
      </c>
      <c r="AN59" s="11">
        <f t="shared" si="5"/>
        <v>3120</v>
      </c>
      <c r="AR59" s="3">
        <v>25</v>
      </c>
      <c r="AS59" s="14">
        <v>50.1</v>
      </c>
      <c r="AT59" s="11">
        <v>148</v>
      </c>
      <c r="AU59" s="11">
        <f t="shared" si="6"/>
        <v>7414.8</v>
      </c>
      <c r="AY59" s="3">
        <v>20</v>
      </c>
      <c r="AZ59" s="14">
        <v>39.299999999999997</v>
      </c>
      <c r="BA59" s="11">
        <v>148</v>
      </c>
      <c r="BB59" s="11">
        <f t="shared" si="7"/>
        <v>5816.4</v>
      </c>
      <c r="BF59" s="3">
        <v>6</v>
      </c>
      <c r="BG59" s="14">
        <v>12.5</v>
      </c>
      <c r="BH59" s="11">
        <v>148</v>
      </c>
      <c r="BI59" s="11">
        <f t="shared" si="8"/>
        <v>1850</v>
      </c>
      <c r="BP59" s="11">
        <f t="shared" si="11"/>
        <v>0</v>
      </c>
      <c r="BW59" s="11">
        <f t="shared" si="12"/>
        <v>0</v>
      </c>
      <c r="CD59" s="11">
        <f t="shared" si="9"/>
        <v>0</v>
      </c>
      <c r="CK59" s="11">
        <f t="shared" si="10"/>
        <v>0</v>
      </c>
      <c r="CR59" s="11">
        <f t="shared" si="13"/>
        <v>0</v>
      </c>
      <c r="CY59" s="11">
        <f t="shared" si="14"/>
        <v>0</v>
      </c>
      <c r="DF59" s="11">
        <f t="shared" si="18"/>
        <v>0</v>
      </c>
      <c r="DM59" s="11">
        <f t="shared" si="19"/>
        <v>0</v>
      </c>
      <c r="DQ59" s="3">
        <v>10</v>
      </c>
      <c r="DR59" s="14">
        <v>17.5</v>
      </c>
      <c r="DS59" s="11">
        <v>148</v>
      </c>
      <c r="DT59" s="11">
        <f t="shared" si="15"/>
        <v>2590</v>
      </c>
      <c r="EA59" s="11">
        <f t="shared" si="16"/>
        <v>0</v>
      </c>
      <c r="EE59" s="3">
        <v>10</v>
      </c>
      <c r="EF59" s="14">
        <v>20.2</v>
      </c>
      <c r="EG59" s="11">
        <v>148</v>
      </c>
      <c r="EH59" s="11">
        <f t="shared" si="17"/>
        <v>2989.6</v>
      </c>
      <c r="EL59" s="3">
        <v>10</v>
      </c>
      <c r="EM59" s="14">
        <v>20.9</v>
      </c>
      <c r="EN59" s="11">
        <v>148</v>
      </c>
      <c r="EO59" s="11">
        <f t="shared" si="31"/>
        <v>3093.2</v>
      </c>
      <c r="ES59" s="3">
        <v>70</v>
      </c>
      <c r="ET59" s="14">
        <v>140.30000000000001</v>
      </c>
      <c r="EU59" s="11">
        <v>141</v>
      </c>
      <c r="EV59" s="11">
        <f t="shared" si="20"/>
        <v>19782.300000000003</v>
      </c>
      <c r="EX59" s="11">
        <f>EV59+EX58</f>
        <v>21782.300000000003</v>
      </c>
      <c r="FC59" s="11">
        <f t="shared" si="21"/>
        <v>0</v>
      </c>
      <c r="FJ59" s="11">
        <f t="shared" si="22"/>
        <v>0</v>
      </c>
      <c r="FQ59" s="11">
        <f t="shared" si="23"/>
        <v>0</v>
      </c>
      <c r="FX59" s="11">
        <f t="shared" si="24"/>
        <v>0</v>
      </c>
      <c r="GB59" s="3">
        <v>20</v>
      </c>
      <c r="GC59" s="14">
        <v>39.4</v>
      </c>
      <c r="GD59" s="11">
        <v>148</v>
      </c>
      <c r="GE59" s="11">
        <f t="shared" si="25"/>
        <v>5831.2</v>
      </c>
      <c r="GI59" s="3">
        <v>10</v>
      </c>
      <c r="GJ59" s="14">
        <v>18</v>
      </c>
      <c r="GK59" s="11">
        <v>148</v>
      </c>
      <c r="GL59" s="11">
        <f t="shared" si="26"/>
        <v>2664</v>
      </c>
      <c r="GS59" s="11">
        <f t="shared" si="27"/>
        <v>0</v>
      </c>
      <c r="GW59" s="3">
        <v>10</v>
      </c>
      <c r="GX59" s="14">
        <v>20.8</v>
      </c>
      <c r="GY59" s="11">
        <v>148</v>
      </c>
      <c r="GZ59" s="11">
        <f t="shared" si="28"/>
        <v>3078.4</v>
      </c>
      <c r="HG59" s="11">
        <f t="shared" si="29"/>
        <v>0</v>
      </c>
      <c r="HN59" s="11">
        <f t="shared" si="30"/>
        <v>0</v>
      </c>
      <c r="HU59" s="11">
        <f t="shared" si="32"/>
        <v>0</v>
      </c>
      <c r="HY59" s="3">
        <v>10</v>
      </c>
      <c r="HZ59" s="14">
        <v>19.399999999999999</v>
      </c>
      <c r="IA59" s="11">
        <v>148</v>
      </c>
      <c r="IB59" s="11">
        <f t="shared" si="33"/>
        <v>2871.2</v>
      </c>
      <c r="II59" s="11">
        <f t="shared" si="34"/>
        <v>0</v>
      </c>
      <c r="IP59" s="11">
        <f t="shared" si="35"/>
        <v>0</v>
      </c>
      <c r="IW59" s="11">
        <f t="shared" si="36"/>
        <v>0</v>
      </c>
      <c r="JD59" s="11">
        <f t="shared" si="37"/>
        <v>0</v>
      </c>
      <c r="JK59" s="11">
        <f t="shared" si="38"/>
        <v>0</v>
      </c>
      <c r="JR59" s="11">
        <f t="shared" si="39"/>
        <v>0</v>
      </c>
      <c r="JY59" s="11">
        <f t="shared" si="40"/>
        <v>0</v>
      </c>
      <c r="KC59" s="3">
        <v>8</v>
      </c>
      <c r="KD59" s="14">
        <v>15.5</v>
      </c>
      <c r="KE59" s="11">
        <v>148</v>
      </c>
      <c r="KF59" s="11">
        <f t="shared" si="41"/>
        <v>2294</v>
      </c>
      <c r="KM59" s="11">
        <f t="shared" si="42"/>
        <v>0</v>
      </c>
      <c r="KT59" s="11">
        <f t="shared" si="43"/>
        <v>0</v>
      </c>
      <c r="LA59" s="11">
        <f t="shared" si="44"/>
        <v>0</v>
      </c>
      <c r="LH59" s="11">
        <f t="shared" si="45"/>
        <v>0</v>
      </c>
      <c r="LL59" s="3">
        <v>5</v>
      </c>
      <c r="LM59" s="14">
        <v>10</v>
      </c>
      <c r="LN59" s="11">
        <v>148</v>
      </c>
      <c r="LO59" s="11">
        <f t="shared" si="46"/>
        <v>1480</v>
      </c>
      <c r="LV59" s="11">
        <f t="shared" si="47"/>
        <v>0</v>
      </c>
      <c r="LZ59" s="3">
        <v>20</v>
      </c>
      <c r="MA59" s="14">
        <v>41.6</v>
      </c>
      <c r="MB59" s="11">
        <v>141</v>
      </c>
      <c r="MC59" s="11">
        <f t="shared" si="48"/>
        <v>5865.6</v>
      </c>
      <c r="MG59" s="3">
        <v>15</v>
      </c>
      <c r="MH59" s="14">
        <v>31.2</v>
      </c>
      <c r="MI59" s="11">
        <v>148</v>
      </c>
      <c r="MJ59" s="11">
        <f t="shared" si="49"/>
        <v>4617.5999999999995</v>
      </c>
      <c r="MQ59" s="11">
        <f t="shared" si="50"/>
        <v>0</v>
      </c>
      <c r="MX59" s="11">
        <f t="shared" si="51"/>
        <v>0</v>
      </c>
      <c r="NE59" s="11">
        <f t="shared" si="52"/>
        <v>0</v>
      </c>
      <c r="NL59" s="11">
        <f t="shared" si="53"/>
        <v>0</v>
      </c>
      <c r="NS59" s="11">
        <f t="shared" si="54"/>
        <v>0</v>
      </c>
      <c r="NZ59" s="11">
        <f t="shared" si="55"/>
        <v>0</v>
      </c>
      <c r="OG59" s="11">
        <f t="shared" si="56"/>
        <v>0</v>
      </c>
      <c r="ON59" s="11">
        <f t="shared" si="57"/>
        <v>0</v>
      </c>
      <c r="OU59" s="11">
        <f t="shared" si="58"/>
        <v>0</v>
      </c>
      <c r="PB59" s="11">
        <f t="shared" si="59"/>
        <v>0</v>
      </c>
      <c r="PI59" s="11">
        <f t="shared" si="60"/>
        <v>0</v>
      </c>
      <c r="PM59" s="3">
        <v>10</v>
      </c>
      <c r="PN59" s="14">
        <v>21.5</v>
      </c>
      <c r="PO59" s="11">
        <v>148</v>
      </c>
      <c r="PP59" s="11">
        <f t="shared" si="61"/>
        <v>3182</v>
      </c>
      <c r="PT59" s="3">
        <v>10</v>
      </c>
      <c r="PU59" s="14">
        <v>21.2</v>
      </c>
      <c r="PV59" s="11">
        <v>148</v>
      </c>
      <c r="PW59" s="11">
        <f t="shared" si="62"/>
        <v>3137.6</v>
      </c>
      <c r="QA59" s="3">
        <v>5</v>
      </c>
      <c r="QB59" s="14">
        <v>9.8000000000000007</v>
      </c>
      <c r="QC59" s="11">
        <v>148</v>
      </c>
      <c r="QD59" s="11">
        <f t="shared" si="63"/>
        <v>1450.4</v>
      </c>
      <c r="QK59" s="11">
        <f t="shared" si="64"/>
        <v>0</v>
      </c>
      <c r="QR59" s="11">
        <f t="shared" si="65"/>
        <v>0</v>
      </c>
      <c r="QY59" s="11">
        <f t="shared" si="66"/>
        <v>0</v>
      </c>
      <c r="RF59" s="11">
        <f t="shared" si="67"/>
        <v>0</v>
      </c>
      <c r="RM59" s="11">
        <f t="shared" si="68"/>
        <v>0</v>
      </c>
      <c r="RT59" s="11">
        <f t="shared" si="69"/>
        <v>0</v>
      </c>
      <c r="SA59" s="11">
        <f t="shared" si="70"/>
        <v>0</v>
      </c>
      <c r="SH59" s="11">
        <f t="shared" si="71"/>
        <v>0</v>
      </c>
      <c r="SO59" s="11">
        <f t="shared" si="72"/>
        <v>0</v>
      </c>
      <c r="SV59" s="11">
        <f t="shared" si="73"/>
        <v>0</v>
      </c>
      <c r="TC59" s="11">
        <f t="shared" si="74"/>
        <v>0</v>
      </c>
      <c r="TJ59" s="11">
        <f t="shared" si="75"/>
        <v>0</v>
      </c>
      <c r="TQ59" s="11">
        <f t="shared" si="76"/>
        <v>0</v>
      </c>
      <c r="TX59" s="11">
        <f t="shared" si="77"/>
        <v>0</v>
      </c>
      <c r="UE59" s="11">
        <f t="shared" si="78"/>
        <v>0</v>
      </c>
      <c r="UL59" s="11">
        <f t="shared" si="79"/>
        <v>0</v>
      </c>
      <c r="US59" s="11">
        <f t="shared" si="80"/>
        <v>0</v>
      </c>
    </row>
    <row r="60" spans="1:567" x14ac:dyDescent="0.2">
      <c r="A60" s="52">
        <v>44643</v>
      </c>
      <c r="B60" s="3">
        <v>140</v>
      </c>
      <c r="C60" s="14">
        <v>280</v>
      </c>
      <c r="D60" s="11">
        <v>140</v>
      </c>
      <c r="E60" s="11">
        <f t="shared" si="0"/>
        <v>39200</v>
      </c>
      <c r="L60" s="11">
        <f t="shared" si="1"/>
        <v>0</v>
      </c>
      <c r="S60" s="11">
        <f t="shared" si="2"/>
        <v>0</v>
      </c>
      <c r="Z60" s="11">
        <f t="shared" si="3"/>
        <v>0</v>
      </c>
      <c r="AG60" s="11">
        <f t="shared" si="4"/>
        <v>0</v>
      </c>
      <c r="AK60" s="3">
        <v>10</v>
      </c>
      <c r="AL60" s="14">
        <v>17.8</v>
      </c>
      <c r="AM60" s="11">
        <v>143</v>
      </c>
      <c r="AN60" s="11">
        <f t="shared" si="5"/>
        <v>2545.4</v>
      </c>
      <c r="AR60" s="3">
        <v>30</v>
      </c>
      <c r="AS60" s="14">
        <v>64.400000000000006</v>
      </c>
      <c r="AT60" s="11">
        <v>141</v>
      </c>
      <c r="AU60" s="11">
        <f t="shared" si="6"/>
        <v>9080.4000000000015</v>
      </c>
      <c r="AY60" s="3">
        <v>20</v>
      </c>
      <c r="AZ60" s="14">
        <v>39.9</v>
      </c>
      <c r="BA60" s="11">
        <v>141</v>
      </c>
      <c r="BB60" s="11">
        <f t="shared" si="7"/>
        <v>5625.9</v>
      </c>
      <c r="BF60" s="3">
        <v>10</v>
      </c>
      <c r="BG60" s="14">
        <v>20.6</v>
      </c>
      <c r="BH60" s="11">
        <v>141</v>
      </c>
      <c r="BI60" s="11">
        <f t="shared" si="8"/>
        <v>2904.6000000000004</v>
      </c>
      <c r="BP60" s="11">
        <f t="shared" si="11"/>
        <v>0</v>
      </c>
      <c r="BW60" s="11">
        <f t="shared" si="12"/>
        <v>0</v>
      </c>
      <c r="CA60" s="3">
        <v>80</v>
      </c>
      <c r="CB60" s="14">
        <v>163.6</v>
      </c>
      <c r="CC60" s="11">
        <v>140</v>
      </c>
      <c r="CD60" s="11">
        <f t="shared" si="9"/>
        <v>22904</v>
      </c>
      <c r="CK60" s="11">
        <f t="shared" si="10"/>
        <v>0</v>
      </c>
      <c r="CO60" s="3">
        <v>10</v>
      </c>
      <c r="CP60" s="14">
        <v>20.6</v>
      </c>
      <c r="CQ60" s="11">
        <v>143</v>
      </c>
      <c r="CR60" s="11">
        <f t="shared" si="13"/>
        <v>2945.8</v>
      </c>
      <c r="CY60" s="11">
        <f t="shared" si="14"/>
        <v>0</v>
      </c>
      <c r="DF60" s="11">
        <f t="shared" si="18"/>
        <v>0</v>
      </c>
      <c r="DM60" s="11">
        <f t="shared" si="19"/>
        <v>0</v>
      </c>
      <c r="DQ60" s="3">
        <v>15</v>
      </c>
      <c r="DR60" s="14">
        <v>31</v>
      </c>
      <c r="DS60" s="11">
        <v>141</v>
      </c>
      <c r="DT60" s="11">
        <f t="shared" si="15"/>
        <v>4371</v>
      </c>
      <c r="DX60" s="3">
        <v>10</v>
      </c>
      <c r="DY60" s="14">
        <v>20</v>
      </c>
      <c r="DZ60" s="11">
        <v>141</v>
      </c>
      <c r="EA60" s="11">
        <f t="shared" si="16"/>
        <v>2820</v>
      </c>
      <c r="EE60" s="3">
        <v>18</v>
      </c>
      <c r="EF60" s="14">
        <v>35.9</v>
      </c>
      <c r="EG60" s="11">
        <v>141</v>
      </c>
      <c r="EH60" s="11">
        <f t="shared" si="17"/>
        <v>5061.8999999999996</v>
      </c>
      <c r="EL60" s="3">
        <v>15</v>
      </c>
      <c r="EM60" s="14">
        <v>29.7</v>
      </c>
      <c r="EN60" s="11">
        <v>141</v>
      </c>
      <c r="EO60" s="11">
        <f t="shared" si="31"/>
        <v>4187.7</v>
      </c>
      <c r="EV60" s="11">
        <f t="shared" si="20"/>
        <v>0</v>
      </c>
      <c r="FC60" s="11">
        <f t="shared" si="21"/>
        <v>0</v>
      </c>
      <c r="FJ60" s="11">
        <f t="shared" si="22"/>
        <v>0</v>
      </c>
      <c r="FQ60" s="11">
        <f t="shared" si="23"/>
        <v>0</v>
      </c>
      <c r="FX60" s="11">
        <f t="shared" si="24"/>
        <v>0</v>
      </c>
      <c r="GB60" s="3">
        <v>20</v>
      </c>
      <c r="GC60" s="14">
        <v>39.700000000000003</v>
      </c>
      <c r="GD60" s="11">
        <v>141</v>
      </c>
      <c r="GE60" s="11">
        <f t="shared" si="25"/>
        <v>5597.7000000000007</v>
      </c>
      <c r="GI60" s="3">
        <v>13</v>
      </c>
      <c r="GJ60" s="14">
        <v>25.1</v>
      </c>
      <c r="GK60" s="11">
        <v>141</v>
      </c>
      <c r="GL60" s="11">
        <f t="shared" si="26"/>
        <v>3539.1000000000004</v>
      </c>
      <c r="GS60" s="11">
        <f t="shared" si="27"/>
        <v>0</v>
      </c>
      <c r="GW60" s="3">
        <v>10</v>
      </c>
      <c r="GX60" s="14">
        <v>21.3</v>
      </c>
      <c r="GY60" s="11">
        <v>141</v>
      </c>
      <c r="GZ60" s="11">
        <f t="shared" si="28"/>
        <v>3003.3</v>
      </c>
      <c r="HD60" s="3">
        <v>10</v>
      </c>
      <c r="HE60" s="14">
        <v>18.5</v>
      </c>
      <c r="HF60" s="11">
        <v>141</v>
      </c>
      <c r="HG60" s="11">
        <f t="shared" si="29"/>
        <v>2608.5</v>
      </c>
      <c r="HN60" s="11">
        <f t="shared" si="30"/>
        <v>0</v>
      </c>
      <c r="HU60" s="11">
        <f t="shared" si="32"/>
        <v>0</v>
      </c>
      <c r="HY60" s="3">
        <v>10</v>
      </c>
      <c r="HZ60" s="14">
        <v>19.5</v>
      </c>
      <c r="IA60" s="11">
        <v>141</v>
      </c>
      <c r="IB60" s="11">
        <f t="shared" si="33"/>
        <v>2749.5</v>
      </c>
      <c r="IF60" s="3">
        <v>20</v>
      </c>
      <c r="IG60" s="14">
        <v>41.4</v>
      </c>
      <c r="IH60" s="11">
        <v>141</v>
      </c>
      <c r="II60" s="11">
        <f t="shared" si="34"/>
        <v>5837.4</v>
      </c>
      <c r="IP60" s="11">
        <f t="shared" si="35"/>
        <v>0</v>
      </c>
      <c r="IW60" s="11">
        <f t="shared" si="36"/>
        <v>0</v>
      </c>
      <c r="JD60" s="11">
        <f t="shared" si="37"/>
        <v>0</v>
      </c>
      <c r="JK60" s="11">
        <f t="shared" si="38"/>
        <v>0</v>
      </c>
      <c r="JR60" s="11">
        <f t="shared" si="39"/>
        <v>0</v>
      </c>
      <c r="JY60" s="11">
        <f t="shared" si="40"/>
        <v>0</v>
      </c>
      <c r="KC60" s="3">
        <v>10</v>
      </c>
      <c r="KD60" s="14">
        <v>20.3</v>
      </c>
      <c r="KE60" s="11">
        <v>141</v>
      </c>
      <c r="KF60" s="11">
        <f t="shared" si="41"/>
        <v>2862.3</v>
      </c>
      <c r="KM60" s="11">
        <f t="shared" si="42"/>
        <v>0</v>
      </c>
      <c r="KT60" s="11">
        <f t="shared" si="43"/>
        <v>0</v>
      </c>
      <c r="LA60" s="11">
        <f t="shared" si="44"/>
        <v>0</v>
      </c>
      <c r="LH60" s="11">
        <f t="shared" si="45"/>
        <v>0</v>
      </c>
      <c r="LL60" s="3">
        <v>10</v>
      </c>
      <c r="LM60" s="14">
        <v>19.3</v>
      </c>
      <c r="LN60" s="11">
        <v>141</v>
      </c>
      <c r="LO60" s="11">
        <f t="shared" si="46"/>
        <v>2721.3</v>
      </c>
      <c r="LV60" s="11">
        <f t="shared" si="47"/>
        <v>0</v>
      </c>
      <c r="LZ60" s="3">
        <v>90</v>
      </c>
      <c r="MA60" s="14">
        <v>195.9</v>
      </c>
      <c r="MB60" s="11">
        <v>135</v>
      </c>
      <c r="MC60" s="11">
        <f t="shared" si="48"/>
        <v>26446.5</v>
      </c>
      <c r="MG60" s="3">
        <v>35</v>
      </c>
      <c r="MH60" s="14">
        <v>73.400000000000006</v>
      </c>
      <c r="MI60" s="11">
        <v>141</v>
      </c>
      <c r="MJ60" s="11">
        <f t="shared" si="49"/>
        <v>10349.400000000001</v>
      </c>
      <c r="MN60" s="3">
        <v>15</v>
      </c>
      <c r="MO60" s="14">
        <v>30.9</v>
      </c>
      <c r="MP60" s="11">
        <v>141</v>
      </c>
      <c r="MQ60" s="11">
        <f t="shared" si="50"/>
        <v>4356.8999999999996</v>
      </c>
      <c r="MX60" s="11">
        <f t="shared" si="51"/>
        <v>0</v>
      </c>
      <c r="NE60" s="11">
        <f t="shared" si="52"/>
        <v>0</v>
      </c>
      <c r="NI60" s="3">
        <v>20</v>
      </c>
      <c r="NJ60" s="14">
        <v>39.4</v>
      </c>
      <c r="NK60" s="11">
        <v>141</v>
      </c>
      <c r="NL60" s="11">
        <f t="shared" si="53"/>
        <v>5555.4</v>
      </c>
      <c r="NP60" s="3">
        <v>40</v>
      </c>
      <c r="NQ60" s="14">
        <v>81.2</v>
      </c>
      <c r="NR60" s="11">
        <v>140</v>
      </c>
      <c r="NS60" s="11">
        <f t="shared" si="54"/>
        <v>11368</v>
      </c>
      <c r="NW60" s="3">
        <v>10</v>
      </c>
      <c r="NX60" s="14">
        <v>20.6</v>
      </c>
      <c r="NY60" s="11">
        <v>140</v>
      </c>
      <c r="NZ60" s="11">
        <f t="shared" si="55"/>
        <v>2884</v>
      </c>
      <c r="OG60" s="11">
        <f t="shared" si="56"/>
        <v>0</v>
      </c>
      <c r="ON60" s="11">
        <f t="shared" si="57"/>
        <v>0</v>
      </c>
      <c r="OU60" s="11">
        <f t="shared" si="58"/>
        <v>0</v>
      </c>
      <c r="PB60" s="11">
        <f t="shared" si="59"/>
        <v>0</v>
      </c>
      <c r="PF60" s="3">
        <v>10</v>
      </c>
      <c r="PG60" s="14">
        <v>20.3</v>
      </c>
      <c r="PH60" s="11">
        <v>140</v>
      </c>
      <c r="PI60" s="11">
        <f t="shared" si="60"/>
        <v>2842</v>
      </c>
      <c r="PM60" s="3">
        <v>20</v>
      </c>
      <c r="PN60" s="14">
        <v>42.7</v>
      </c>
      <c r="PO60" s="11">
        <v>141</v>
      </c>
      <c r="PP60" s="11">
        <f t="shared" si="61"/>
        <v>6020.7000000000007</v>
      </c>
      <c r="PT60" s="3">
        <v>5</v>
      </c>
      <c r="PU60" s="14">
        <v>11.1</v>
      </c>
      <c r="PV60" s="11">
        <v>141</v>
      </c>
      <c r="PW60" s="11">
        <f t="shared" si="62"/>
        <v>1565.1</v>
      </c>
      <c r="QA60" s="3">
        <v>15</v>
      </c>
      <c r="QB60" s="14">
        <v>28.7</v>
      </c>
      <c r="QC60" s="11">
        <v>141</v>
      </c>
      <c r="QD60" s="11">
        <f t="shared" si="63"/>
        <v>4046.7</v>
      </c>
      <c r="QK60" s="11">
        <f t="shared" si="64"/>
        <v>0</v>
      </c>
      <c r="QL60" s="29"/>
      <c r="QR60" s="11">
        <f t="shared" si="65"/>
        <v>0</v>
      </c>
      <c r="QY60" s="11">
        <f t="shared" si="66"/>
        <v>0</v>
      </c>
      <c r="RF60" s="11">
        <f t="shared" si="67"/>
        <v>0</v>
      </c>
      <c r="RM60" s="11">
        <f t="shared" si="68"/>
        <v>0</v>
      </c>
      <c r="RT60" s="11">
        <f t="shared" si="69"/>
        <v>0</v>
      </c>
      <c r="SA60" s="11">
        <f t="shared" si="70"/>
        <v>0</v>
      </c>
      <c r="SH60" s="11">
        <f t="shared" si="71"/>
        <v>0</v>
      </c>
      <c r="SO60" s="11">
        <f t="shared" si="72"/>
        <v>0</v>
      </c>
      <c r="SV60" s="11">
        <f t="shared" si="73"/>
        <v>0</v>
      </c>
      <c r="TC60" s="11">
        <f t="shared" si="74"/>
        <v>0</v>
      </c>
      <c r="TJ60" s="11">
        <f t="shared" si="75"/>
        <v>0</v>
      </c>
      <c r="TQ60" s="11">
        <f t="shared" si="76"/>
        <v>0</v>
      </c>
      <c r="TX60" s="11">
        <f t="shared" si="77"/>
        <v>0</v>
      </c>
      <c r="UE60" s="11">
        <f t="shared" si="78"/>
        <v>0</v>
      </c>
      <c r="UL60" s="11">
        <f t="shared" si="79"/>
        <v>0</v>
      </c>
      <c r="US60" s="11">
        <f t="shared" si="80"/>
        <v>0</v>
      </c>
    </row>
    <row r="61" spans="1:567" x14ac:dyDescent="0.2">
      <c r="A61" s="52">
        <v>44644</v>
      </c>
      <c r="B61" s="3">
        <v>60</v>
      </c>
      <c r="C61" s="14">
        <v>119.5</v>
      </c>
      <c r="D61" s="11">
        <v>132</v>
      </c>
      <c r="E61" s="11">
        <f t="shared" si="0"/>
        <v>15774</v>
      </c>
      <c r="L61" s="11">
        <f t="shared" si="1"/>
        <v>0</v>
      </c>
      <c r="S61" s="11">
        <f t="shared" si="2"/>
        <v>0</v>
      </c>
      <c r="Z61" s="11">
        <f t="shared" si="3"/>
        <v>0</v>
      </c>
      <c r="AG61" s="11">
        <f t="shared" si="4"/>
        <v>0</v>
      </c>
      <c r="AN61" s="11">
        <f t="shared" si="5"/>
        <v>0</v>
      </c>
      <c r="AR61" s="3">
        <v>25</v>
      </c>
      <c r="AS61" s="14">
        <v>50.6</v>
      </c>
      <c r="AT61" s="11">
        <v>133</v>
      </c>
      <c r="AU61" s="11">
        <f t="shared" si="6"/>
        <v>6729.8</v>
      </c>
      <c r="AY61" s="3">
        <v>20</v>
      </c>
      <c r="AZ61" s="14">
        <v>44.1</v>
      </c>
      <c r="BA61" s="11">
        <v>135</v>
      </c>
      <c r="BB61" s="11">
        <f t="shared" si="7"/>
        <v>5953.5</v>
      </c>
      <c r="BF61" s="3">
        <v>5</v>
      </c>
      <c r="BG61" s="14">
        <v>10.7</v>
      </c>
      <c r="BH61" s="11">
        <v>133</v>
      </c>
      <c r="BI61" s="11">
        <f t="shared" si="8"/>
        <v>1423.1</v>
      </c>
      <c r="BP61" s="11">
        <f t="shared" si="11"/>
        <v>0</v>
      </c>
      <c r="BW61" s="11">
        <f t="shared" si="12"/>
        <v>0</v>
      </c>
      <c r="CA61" s="3">
        <v>30</v>
      </c>
      <c r="CB61" s="14">
        <v>65.400000000000006</v>
      </c>
      <c r="CC61" s="11">
        <v>132</v>
      </c>
      <c r="CD61" s="11">
        <f t="shared" si="9"/>
        <v>8632.8000000000011</v>
      </c>
      <c r="CK61" s="11">
        <f t="shared" si="10"/>
        <v>0</v>
      </c>
      <c r="CR61" s="11">
        <f t="shared" si="13"/>
        <v>0</v>
      </c>
      <c r="CY61" s="11">
        <f t="shared" si="14"/>
        <v>0</v>
      </c>
      <c r="DF61" s="11">
        <f t="shared" si="18"/>
        <v>0</v>
      </c>
      <c r="DM61" s="11">
        <f t="shared" si="19"/>
        <v>0</v>
      </c>
      <c r="DQ61" s="3">
        <v>30</v>
      </c>
      <c r="DR61" s="14">
        <v>65.2</v>
      </c>
      <c r="DS61" s="11">
        <v>133</v>
      </c>
      <c r="DT61" s="11">
        <f t="shared" si="15"/>
        <v>8671.6</v>
      </c>
      <c r="EA61" s="11">
        <f t="shared" si="16"/>
        <v>0</v>
      </c>
      <c r="EE61" s="3">
        <v>10</v>
      </c>
      <c r="EF61" s="14">
        <v>22.3</v>
      </c>
      <c r="EG61" s="11">
        <v>133</v>
      </c>
      <c r="EH61" s="11">
        <f t="shared" si="17"/>
        <v>2965.9</v>
      </c>
      <c r="EL61" s="3">
        <v>16</v>
      </c>
      <c r="EM61" s="14">
        <v>34.200000000000003</v>
      </c>
      <c r="EN61" s="11">
        <v>133</v>
      </c>
      <c r="EO61" s="11">
        <f t="shared" si="31"/>
        <v>4548.6000000000004</v>
      </c>
      <c r="EV61" s="11">
        <f t="shared" si="20"/>
        <v>0</v>
      </c>
      <c r="FC61" s="11">
        <f t="shared" si="21"/>
        <v>0</v>
      </c>
      <c r="FJ61" s="11">
        <f t="shared" si="22"/>
        <v>0</v>
      </c>
      <c r="FQ61" s="11">
        <f t="shared" si="23"/>
        <v>0</v>
      </c>
      <c r="FX61" s="11">
        <f t="shared" si="24"/>
        <v>0</v>
      </c>
      <c r="GB61" s="3">
        <v>20</v>
      </c>
      <c r="GC61" s="14">
        <v>43.1</v>
      </c>
      <c r="GD61" s="11">
        <v>133</v>
      </c>
      <c r="GE61" s="11">
        <f t="shared" si="25"/>
        <v>5732.3</v>
      </c>
      <c r="GI61" s="3">
        <v>10</v>
      </c>
      <c r="GJ61" s="14">
        <v>20.9</v>
      </c>
      <c r="GK61" s="11">
        <v>133</v>
      </c>
      <c r="GL61" s="11">
        <f t="shared" si="26"/>
        <v>2779.7</v>
      </c>
      <c r="GS61" s="11">
        <f t="shared" si="27"/>
        <v>0</v>
      </c>
      <c r="GZ61" s="11">
        <f t="shared" si="28"/>
        <v>0</v>
      </c>
      <c r="HG61" s="11">
        <f t="shared" si="29"/>
        <v>0</v>
      </c>
      <c r="HN61" s="11">
        <f t="shared" si="30"/>
        <v>0</v>
      </c>
      <c r="HU61" s="11">
        <f t="shared" si="32"/>
        <v>0</v>
      </c>
      <c r="HY61" s="3">
        <v>5</v>
      </c>
      <c r="HZ61" s="14">
        <v>10.5</v>
      </c>
      <c r="IA61" s="11">
        <v>133</v>
      </c>
      <c r="IB61" s="11">
        <f t="shared" si="33"/>
        <v>1396.5</v>
      </c>
      <c r="II61" s="11">
        <f t="shared" si="34"/>
        <v>0</v>
      </c>
      <c r="IP61" s="11">
        <f t="shared" si="35"/>
        <v>0</v>
      </c>
      <c r="IT61" s="3">
        <v>10</v>
      </c>
      <c r="IU61" s="14">
        <v>22.4</v>
      </c>
      <c r="IV61" s="11">
        <v>133</v>
      </c>
      <c r="IW61" s="11">
        <f t="shared" si="36"/>
        <v>2979.2</v>
      </c>
      <c r="JD61" s="11">
        <f t="shared" si="37"/>
        <v>0</v>
      </c>
      <c r="JK61" s="11">
        <f t="shared" si="38"/>
        <v>0</v>
      </c>
      <c r="JR61" s="11">
        <f t="shared" si="39"/>
        <v>0</v>
      </c>
      <c r="JY61" s="11">
        <f t="shared" si="40"/>
        <v>0</v>
      </c>
      <c r="KC61" s="3">
        <v>5</v>
      </c>
      <c r="KD61" s="14">
        <v>11.1</v>
      </c>
      <c r="KE61" s="11">
        <v>133</v>
      </c>
      <c r="KF61" s="11">
        <f t="shared" si="41"/>
        <v>1476.3</v>
      </c>
      <c r="KM61" s="11">
        <f t="shared" si="42"/>
        <v>0</v>
      </c>
      <c r="KT61" s="11">
        <f t="shared" si="43"/>
        <v>0</v>
      </c>
      <c r="LA61" s="11">
        <f t="shared" si="44"/>
        <v>0</v>
      </c>
      <c r="LH61" s="11">
        <f t="shared" si="45"/>
        <v>0</v>
      </c>
      <c r="LL61" s="3">
        <v>12</v>
      </c>
      <c r="LM61" s="14">
        <v>25.3</v>
      </c>
      <c r="LN61" s="11">
        <v>133</v>
      </c>
      <c r="LO61" s="11">
        <f t="shared" si="46"/>
        <v>3364.9</v>
      </c>
      <c r="LV61" s="11">
        <f t="shared" si="47"/>
        <v>0</v>
      </c>
      <c r="LZ61" s="3">
        <v>20</v>
      </c>
      <c r="MA61" s="14">
        <v>42.5</v>
      </c>
      <c r="MB61" s="11">
        <v>129</v>
      </c>
      <c r="MC61" s="11">
        <f t="shared" si="48"/>
        <v>5482.5</v>
      </c>
      <c r="MG61" s="3">
        <v>30</v>
      </c>
      <c r="MH61" s="14">
        <v>62.2</v>
      </c>
      <c r="MI61" s="11">
        <v>133</v>
      </c>
      <c r="MJ61" s="11">
        <f t="shared" si="49"/>
        <v>8272.6</v>
      </c>
      <c r="MN61" s="3">
        <v>10</v>
      </c>
      <c r="MO61" s="14">
        <v>21</v>
      </c>
      <c r="MP61" s="11">
        <v>133</v>
      </c>
      <c r="MQ61" s="11">
        <f t="shared" si="50"/>
        <v>2793</v>
      </c>
      <c r="MX61" s="11">
        <f t="shared" si="51"/>
        <v>0</v>
      </c>
      <c r="NE61" s="11">
        <f t="shared" si="52"/>
        <v>0</v>
      </c>
      <c r="NL61" s="11">
        <f t="shared" si="53"/>
        <v>0</v>
      </c>
      <c r="NP61" s="3">
        <v>10</v>
      </c>
      <c r="NQ61" s="14">
        <v>22.7</v>
      </c>
      <c r="NR61" s="11">
        <v>132</v>
      </c>
      <c r="NS61" s="11">
        <f t="shared" si="54"/>
        <v>2996.4</v>
      </c>
      <c r="NW61" s="3">
        <v>5</v>
      </c>
      <c r="NX61" s="14">
        <v>10.8</v>
      </c>
      <c r="NY61" s="11">
        <v>132</v>
      </c>
      <c r="NZ61" s="11">
        <f t="shared" si="55"/>
        <v>1425.6000000000001</v>
      </c>
      <c r="OG61" s="11">
        <f t="shared" si="56"/>
        <v>0</v>
      </c>
      <c r="ON61" s="11">
        <f t="shared" si="57"/>
        <v>0</v>
      </c>
      <c r="OU61" s="11">
        <f t="shared" si="58"/>
        <v>0</v>
      </c>
      <c r="PB61" s="11">
        <f t="shared" si="59"/>
        <v>0</v>
      </c>
      <c r="PI61" s="11">
        <f t="shared" si="60"/>
        <v>0</v>
      </c>
      <c r="PM61" s="3">
        <v>5</v>
      </c>
      <c r="PN61" s="14">
        <v>11.6</v>
      </c>
      <c r="PO61" s="11">
        <v>133</v>
      </c>
      <c r="PP61" s="11">
        <f t="shared" si="61"/>
        <v>1542.8</v>
      </c>
      <c r="PT61" s="3">
        <v>10</v>
      </c>
      <c r="PU61" s="14">
        <v>23.4</v>
      </c>
      <c r="PV61" s="11">
        <v>133</v>
      </c>
      <c r="PW61" s="11">
        <f t="shared" si="62"/>
        <v>3112.2</v>
      </c>
      <c r="QA61" s="3">
        <v>5</v>
      </c>
      <c r="QB61" s="14">
        <v>11.4</v>
      </c>
      <c r="QC61" s="11">
        <v>133</v>
      </c>
      <c r="QD61" s="11">
        <f t="shared" si="63"/>
        <v>1516.2</v>
      </c>
      <c r="QK61" s="11">
        <f t="shared" si="64"/>
        <v>0</v>
      </c>
      <c r="QR61" s="11">
        <f t="shared" si="65"/>
        <v>0</v>
      </c>
      <c r="QY61" s="11">
        <f t="shared" si="66"/>
        <v>0</v>
      </c>
      <c r="RF61" s="11">
        <f t="shared" si="67"/>
        <v>0</v>
      </c>
      <c r="RM61" s="11">
        <f t="shared" si="68"/>
        <v>0</v>
      </c>
      <c r="RT61" s="11">
        <f t="shared" si="69"/>
        <v>0</v>
      </c>
      <c r="SA61" s="11">
        <f t="shared" si="70"/>
        <v>0</v>
      </c>
      <c r="SH61" s="11">
        <f t="shared" si="71"/>
        <v>0</v>
      </c>
      <c r="SO61" s="11">
        <f t="shared" si="72"/>
        <v>0</v>
      </c>
      <c r="SV61" s="11">
        <f t="shared" si="73"/>
        <v>0</v>
      </c>
      <c r="TC61" s="11">
        <f t="shared" si="74"/>
        <v>0</v>
      </c>
      <c r="TJ61" s="11">
        <f t="shared" si="75"/>
        <v>0</v>
      </c>
      <c r="TQ61" s="11">
        <f t="shared" si="76"/>
        <v>0</v>
      </c>
      <c r="TX61" s="11">
        <f t="shared" si="77"/>
        <v>0</v>
      </c>
      <c r="UE61" s="11">
        <f t="shared" si="78"/>
        <v>0</v>
      </c>
      <c r="UL61" s="11">
        <f t="shared" si="79"/>
        <v>0</v>
      </c>
      <c r="US61" s="11">
        <f t="shared" si="80"/>
        <v>0</v>
      </c>
    </row>
    <row r="62" spans="1:567" x14ac:dyDescent="0.2">
      <c r="A62" s="52">
        <v>44645</v>
      </c>
      <c r="B62" s="3">
        <v>120</v>
      </c>
      <c r="C62" s="14">
        <v>229.4</v>
      </c>
      <c r="D62" s="11">
        <v>134</v>
      </c>
      <c r="E62" s="11">
        <f t="shared" si="0"/>
        <v>30739.600000000002</v>
      </c>
      <c r="L62" s="11">
        <f t="shared" si="1"/>
        <v>0</v>
      </c>
      <c r="S62" s="11">
        <f t="shared" si="2"/>
        <v>0</v>
      </c>
      <c r="Z62" s="11">
        <f t="shared" si="3"/>
        <v>0</v>
      </c>
      <c r="AG62" s="11">
        <f t="shared" si="4"/>
        <v>0</v>
      </c>
      <c r="AK62" s="3">
        <v>15</v>
      </c>
      <c r="AL62" s="14">
        <v>32.6</v>
      </c>
      <c r="AM62" s="11">
        <v>137</v>
      </c>
      <c r="AN62" s="11">
        <f t="shared" si="5"/>
        <v>4466.2</v>
      </c>
      <c r="AR62" s="3">
        <v>30</v>
      </c>
      <c r="AS62" s="14">
        <v>66</v>
      </c>
      <c r="AT62" s="11">
        <v>135</v>
      </c>
      <c r="AU62" s="11">
        <f t="shared" si="6"/>
        <v>8910</v>
      </c>
      <c r="AY62" s="3">
        <v>20</v>
      </c>
      <c r="AZ62" s="14">
        <v>42.2</v>
      </c>
      <c r="BA62" s="11">
        <v>135</v>
      </c>
      <c r="BB62" s="11">
        <f t="shared" si="7"/>
        <v>5697</v>
      </c>
      <c r="BF62" s="3">
        <v>10</v>
      </c>
      <c r="BG62" s="14">
        <v>20.399999999999999</v>
      </c>
      <c r="BH62" s="11">
        <v>135</v>
      </c>
      <c r="BI62" s="11">
        <f t="shared" si="8"/>
        <v>2754</v>
      </c>
      <c r="BP62" s="11">
        <f t="shared" si="11"/>
        <v>0</v>
      </c>
      <c r="BW62" s="11">
        <f t="shared" si="12"/>
        <v>0</v>
      </c>
      <c r="CA62" s="3">
        <v>70</v>
      </c>
      <c r="CB62" s="14">
        <v>138.69999999999999</v>
      </c>
      <c r="CC62" s="11">
        <v>134</v>
      </c>
      <c r="CD62" s="11">
        <f t="shared" si="9"/>
        <v>18585.8</v>
      </c>
      <c r="CK62" s="11">
        <f t="shared" si="10"/>
        <v>0</v>
      </c>
      <c r="CO62" s="3">
        <v>13</v>
      </c>
      <c r="CP62" s="14">
        <v>24.4</v>
      </c>
      <c r="CQ62" s="11">
        <v>137</v>
      </c>
      <c r="CR62" s="11">
        <f t="shared" si="13"/>
        <v>3342.7999999999997</v>
      </c>
      <c r="CY62" s="11">
        <f t="shared" si="14"/>
        <v>0</v>
      </c>
      <c r="DF62" s="11">
        <f t="shared" si="18"/>
        <v>0</v>
      </c>
      <c r="DM62" s="11">
        <f t="shared" si="19"/>
        <v>0</v>
      </c>
      <c r="DQ62" s="3">
        <v>10</v>
      </c>
      <c r="DR62" s="14">
        <v>19.5</v>
      </c>
      <c r="DS62" s="11">
        <v>135</v>
      </c>
      <c r="DT62" s="11">
        <f t="shared" si="15"/>
        <v>2632.5</v>
      </c>
      <c r="DX62" s="3">
        <v>10</v>
      </c>
      <c r="DY62" s="14">
        <v>20.3</v>
      </c>
      <c r="DZ62" s="11">
        <v>135</v>
      </c>
      <c r="EA62" s="11">
        <f t="shared" si="16"/>
        <v>2740.5</v>
      </c>
      <c r="EE62" s="3">
        <v>10</v>
      </c>
      <c r="EF62" s="14">
        <v>20.9</v>
      </c>
      <c r="EG62" s="11">
        <v>135</v>
      </c>
      <c r="EH62" s="11">
        <f t="shared" si="17"/>
        <v>2821.5</v>
      </c>
      <c r="EL62" s="3">
        <v>15</v>
      </c>
      <c r="EM62" s="14">
        <v>31.9</v>
      </c>
      <c r="EN62" s="11">
        <v>135</v>
      </c>
      <c r="EO62" s="11">
        <f t="shared" si="31"/>
        <v>4306.5</v>
      </c>
      <c r="EV62" s="11">
        <f t="shared" si="20"/>
        <v>0</v>
      </c>
      <c r="FC62" s="11">
        <f t="shared" si="21"/>
        <v>0</v>
      </c>
      <c r="FJ62" s="11">
        <f t="shared" si="22"/>
        <v>0</v>
      </c>
      <c r="FQ62" s="11">
        <f t="shared" si="23"/>
        <v>0</v>
      </c>
      <c r="FX62" s="11">
        <f t="shared" si="24"/>
        <v>0</v>
      </c>
      <c r="GB62" s="3">
        <v>20</v>
      </c>
      <c r="GC62" s="14">
        <v>38.200000000000003</v>
      </c>
      <c r="GD62" s="11">
        <v>135</v>
      </c>
      <c r="GE62" s="11">
        <f t="shared" si="25"/>
        <v>5157</v>
      </c>
      <c r="GI62" s="3">
        <v>15</v>
      </c>
      <c r="GJ62" s="14">
        <v>31.8</v>
      </c>
      <c r="GK62" s="11">
        <v>135</v>
      </c>
      <c r="GL62" s="11">
        <f t="shared" si="26"/>
        <v>4293</v>
      </c>
      <c r="GS62" s="11">
        <f t="shared" si="27"/>
        <v>0</v>
      </c>
      <c r="GW62" s="3">
        <v>5</v>
      </c>
      <c r="GX62" s="14">
        <v>10.6</v>
      </c>
      <c r="GY62" s="11">
        <v>135</v>
      </c>
      <c r="GZ62" s="11">
        <f t="shared" si="28"/>
        <v>1431</v>
      </c>
      <c r="HD62" s="3">
        <v>5</v>
      </c>
      <c r="HE62" s="14">
        <v>10.7</v>
      </c>
      <c r="HF62" s="11">
        <v>135</v>
      </c>
      <c r="HG62" s="11">
        <f t="shared" si="29"/>
        <v>1444.5</v>
      </c>
      <c r="HN62" s="11">
        <f t="shared" si="30"/>
        <v>0</v>
      </c>
      <c r="HU62" s="11">
        <f t="shared" si="32"/>
        <v>0</v>
      </c>
      <c r="HY62" s="3">
        <v>12</v>
      </c>
      <c r="HZ62" s="14">
        <v>24.9</v>
      </c>
      <c r="IA62" s="11">
        <v>135</v>
      </c>
      <c r="IB62" s="11">
        <f t="shared" si="33"/>
        <v>3361.5</v>
      </c>
      <c r="IF62" s="3">
        <v>15</v>
      </c>
      <c r="IG62" s="14">
        <v>31.7</v>
      </c>
      <c r="IH62" s="11">
        <v>135</v>
      </c>
      <c r="II62" s="11">
        <f t="shared" si="34"/>
        <v>4279.5</v>
      </c>
      <c r="IP62" s="11">
        <f t="shared" si="35"/>
        <v>0</v>
      </c>
      <c r="IT62" s="3">
        <v>10</v>
      </c>
      <c r="IU62" s="14">
        <v>21.8</v>
      </c>
      <c r="IV62" s="11">
        <v>135</v>
      </c>
      <c r="IW62" s="11">
        <f t="shared" si="36"/>
        <v>2943</v>
      </c>
      <c r="JD62" s="11">
        <f t="shared" si="37"/>
        <v>0</v>
      </c>
      <c r="JK62" s="11">
        <f t="shared" si="38"/>
        <v>0</v>
      </c>
      <c r="JR62" s="11">
        <f t="shared" si="39"/>
        <v>0</v>
      </c>
      <c r="JY62" s="11">
        <f t="shared" si="40"/>
        <v>0</v>
      </c>
      <c r="KC62" s="3">
        <v>10</v>
      </c>
      <c r="KD62" s="14">
        <v>19.8</v>
      </c>
      <c r="KE62" s="11">
        <v>135</v>
      </c>
      <c r="KF62" s="11">
        <f t="shared" si="41"/>
        <v>2673</v>
      </c>
      <c r="KM62" s="11">
        <f t="shared" si="42"/>
        <v>0</v>
      </c>
      <c r="KQ62" s="3">
        <v>25</v>
      </c>
      <c r="KR62" s="14">
        <v>41.5</v>
      </c>
      <c r="KS62" s="11">
        <v>135</v>
      </c>
      <c r="KT62" s="11">
        <f t="shared" si="43"/>
        <v>5602.5</v>
      </c>
      <c r="LA62" s="11">
        <f t="shared" si="44"/>
        <v>0</v>
      </c>
      <c r="LH62" s="11">
        <f t="shared" si="45"/>
        <v>0</v>
      </c>
      <c r="LL62" s="3">
        <v>20</v>
      </c>
      <c r="LM62" s="14">
        <v>41</v>
      </c>
      <c r="LN62" s="11">
        <v>135</v>
      </c>
      <c r="LO62" s="11">
        <f t="shared" si="46"/>
        <v>5535</v>
      </c>
      <c r="LV62" s="11">
        <f t="shared" si="47"/>
        <v>0</v>
      </c>
      <c r="LZ62" s="3">
        <v>60</v>
      </c>
      <c r="MA62" s="14">
        <v>131.5</v>
      </c>
      <c r="MB62" s="11">
        <v>131</v>
      </c>
      <c r="MC62" s="11">
        <f t="shared" si="48"/>
        <v>17226.5</v>
      </c>
      <c r="MG62" s="3">
        <v>35</v>
      </c>
      <c r="MH62" s="14">
        <v>71.599999999999994</v>
      </c>
      <c r="MI62" s="11">
        <v>135</v>
      </c>
      <c r="MJ62" s="11">
        <f t="shared" si="49"/>
        <v>9666</v>
      </c>
      <c r="MN62" s="3">
        <v>15</v>
      </c>
      <c r="MO62" s="14">
        <v>29.5</v>
      </c>
      <c r="MP62" s="11">
        <v>135</v>
      </c>
      <c r="MQ62" s="11">
        <f t="shared" si="50"/>
        <v>3982.5</v>
      </c>
      <c r="MX62" s="11">
        <f t="shared" si="51"/>
        <v>0</v>
      </c>
      <c r="NE62" s="11">
        <f t="shared" si="52"/>
        <v>0</v>
      </c>
      <c r="NL62" s="11">
        <f t="shared" si="53"/>
        <v>0</v>
      </c>
      <c r="NP62" s="3">
        <v>30</v>
      </c>
      <c r="NQ62" s="14">
        <v>59.1</v>
      </c>
      <c r="NR62" s="11">
        <v>134</v>
      </c>
      <c r="NS62" s="11">
        <f t="shared" si="54"/>
        <v>7919.4000000000005</v>
      </c>
      <c r="NW62" s="3">
        <v>10</v>
      </c>
      <c r="NX62" s="14">
        <v>21</v>
      </c>
      <c r="NY62" s="11">
        <v>134</v>
      </c>
      <c r="NZ62" s="11">
        <f t="shared" si="55"/>
        <v>2814</v>
      </c>
      <c r="OG62" s="11">
        <f t="shared" si="56"/>
        <v>0</v>
      </c>
      <c r="ON62" s="11">
        <f t="shared" si="57"/>
        <v>0</v>
      </c>
      <c r="OU62" s="11">
        <f t="shared" si="58"/>
        <v>0</v>
      </c>
      <c r="PB62" s="11">
        <f t="shared" si="59"/>
        <v>0</v>
      </c>
      <c r="PF62" s="3">
        <v>20</v>
      </c>
      <c r="PG62" s="14">
        <v>43.4</v>
      </c>
      <c r="PH62" s="11">
        <v>134</v>
      </c>
      <c r="PI62" s="11">
        <f t="shared" si="60"/>
        <v>5815.5999999999995</v>
      </c>
      <c r="PM62" s="3">
        <v>15</v>
      </c>
      <c r="PN62" s="14">
        <v>31.5</v>
      </c>
      <c r="PO62" s="11">
        <v>135</v>
      </c>
      <c r="PP62" s="11">
        <f t="shared" si="61"/>
        <v>4252.5</v>
      </c>
      <c r="PT62" s="3">
        <v>10</v>
      </c>
      <c r="PU62" s="14">
        <v>21</v>
      </c>
      <c r="PV62" s="11">
        <v>135</v>
      </c>
      <c r="PW62" s="11">
        <f t="shared" si="62"/>
        <v>2835</v>
      </c>
      <c r="QA62" s="3">
        <v>15</v>
      </c>
      <c r="QB62" s="14">
        <v>32.700000000000003</v>
      </c>
      <c r="QC62" s="11">
        <v>135</v>
      </c>
      <c r="QD62" s="11">
        <f t="shared" si="63"/>
        <v>4414.5</v>
      </c>
      <c r="QK62" s="11">
        <f t="shared" si="64"/>
        <v>0</v>
      </c>
      <c r="QR62" s="11">
        <f t="shared" si="65"/>
        <v>0</v>
      </c>
      <c r="QY62" s="11">
        <f t="shared" si="66"/>
        <v>0</v>
      </c>
      <c r="RF62" s="11">
        <f t="shared" si="67"/>
        <v>0</v>
      </c>
      <c r="RM62" s="11">
        <f t="shared" si="68"/>
        <v>0</v>
      </c>
      <c r="RT62" s="11">
        <f t="shared" si="69"/>
        <v>0</v>
      </c>
      <c r="SA62" s="11">
        <f t="shared" si="70"/>
        <v>0</v>
      </c>
      <c r="SH62" s="11">
        <f t="shared" si="71"/>
        <v>0</v>
      </c>
      <c r="SO62" s="11">
        <f t="shared" si="72"/>
        <v>0</v>
      </c>
      <c r="SV62" s="11">
        <f t="shared" si="73"/>
        <v>0</v>
      </c>
      <c r="TC62" s="11">
        <f t="shared" si="74"/>
        <v>0</v>
      </c>
      <c r="TJ62" s="11">
        <f t="shared" si="75"/>
        <v>0</v>
      </c>
      <c r="TQ62" s="11">
        <f t="shared" si="76"/>
        <v>0</v>
      </c>
      <c r="TX62" s="11">
        <f t="shared" si="77"/>
        <v>0</v>
      </c>
      <c r="UE62" s="11">
        <f t="shared" si="78"/>
        <v>0</v>
      </c>
      <c r="UL62" s="11">
        <f t="shared" si="79"/>
        <v>0</v>
      </c>
      <c r="US62" s="11">
        <f t="shared" si="80"/>
        <v>0</v>
      </c>
    </row>
    <row r="63" spans="1:567" x14ac:dyDescent="0.2">
      <c r="A63" s="52">
        <v>44646</v>
      </c>
      <c r="B63" s="3">
        <v>35</v>
      </c>
      <c r="C63" s="14">
        <v>67.900000000000006</v>
      </c>
      <c r="D63" s="11">
        <v>140</v>
      </c>
      <c r="E63" s="11">
        <f t="shared" si="0"/>
        <v>9506</v>
      </c>
      <c r="I63" s="3">
        <v>5</v>
      </c>
      <c r="J63" s="14">
        <v>10.8</v>
      </c>
      <c r="K63" s="11">
        <v>141</v>
      </c>
      <c r="L63" s="11">
        <f t="shared" si="1"/>
        <v>1522.8000000000002</v>
      </c>
      <c r="S63" s="11">
        <f t="shared" si="2"/>
        <v>0</v>
      </c>
      <c r="Z63" s="11">
        <f t="shared" si="3"/>
        <v>0</v>
      </c>
      <c r="AG63" s="11">
        <f t="shared" si="4"/>
        <v>0</v>
      </c>
      <c r="AK63" s="3">
        <v>10</v>
      </c>
      <c r="AL63" s="14">
        <v>21.4</v>
      </c>
      <c r="AM63" s="11">
        <v>143</v>
      </c>
      <c r="AN63" s="11">
        <f t="shared" si="5"/>
        <v>3060.2</v>
      </c>
      <c r="AR63" s="3">
        <v>25</v>
      </c>
      <c r="AS63" s="14">
        <v>55.5</v>
      </c>
      <c r="AT63" s="11">
        <v>141</v>
      </c>
      <c r="AU63" s="11">
        <f t="shared" si="6"/>
        <v>7825.5</v>
      </c>
      <c r="AY63" s="3">
        <v>15</v>
      </c>
      <c r="AZ63" s="14">
        <v>33.9</v>
      </c>
      <c r="BA63" s="11">
        <v>141</v>
      </c>
      <c r="BB63" s="11">
        <f t="shared" si="7"/>
        <v>4779.8999999999996</v>
      </c>
      <c r="BF63" s="3">
        <v>5</v>
      </c>
      <c r="BG63" s="14">
        <v>12.8</v>
      </c>
      <c r="BH63" s="11">
        <v>141</v>
      </c>
      <c r="BI63" s="11">
        <f t="shared" si="8"/>
        <v>1804.8000000000002</v>
      </c>
      <c r="BP63" s="11">
        <f t="shared" si="11"/>
        <v>0</v>
      </c>
      <c r="BW63" s="11">
        <f t="shared" si="12"/>
        <v>0</v>
      </c>
      <c r="CA63" s="3">
        <v>20</v>
      </c>
      <c r="CB63" s="14">
        <v>43.1</v>
      </c>
      <c r="CC63" s="11">
        <v>140</v>
      </c>
      <c r="CD63" s="11">
        <f t="shared" si="9"/>
        <v>6034</v>
      </c>
      <c r="CK63" s="11">
        <f t="shared" si="10"/>
        <v>0</v>
      </c>
      <c r="CO63" s="3">
        <v>10</v>
      </c>
      <c r="CP63" s="14">
        <v>21.3</v>
      </c>
      <c r="CQ63" s="11">
        <v>143</v>
      </c>
      <c r="CR63" s="11">
        <f t="shared" si="13"/>
        <v>3045.9</v>
      </c>
      <c r="CY63" s="11">
        <f t="shared" si="14"/>
        <v>0</v>
      </c>
      <c r="DF63" s="11">
        <f t="shared" si="18"/>
        <v>0</v>
      </c>
      <c r="DM63" s="11">
        <f t="shared" si="19"/>
        <v>0</v>
      </c>
      <c r="DQ63" s="3">
        <v>25</v>
      </c>
      <c r="DR63" s="14">
        <v>54.6</v>
      </c>
      <c r="DS63" s="11">
        <v>141</v>
      </c>
      <c r="DT63" s="11">
        <f t="shared" si="15"/>
        <v>7698.6</v>
      </c>
      <c r="DX63" s="3">
        <v>8</v>
      </c>
      <c r="DY63" s="14">
        <v>18.100000000000001</v>
      </c>
      <c r="DZ63" s="11">
        <v>141</v>
      </c>
      <c r="EA63" s="11">
        <f t="shared" si="16"/>
        <v>2552.1000000000004</v>
      </c>
      <c r="EH63" s="11">
        <f t="shared" si="17"/>
        <v>0</v>
      </c>
      <c r="EL63" s="3">
        <v>7</v>
      </c>
      <c r="EM63" s="14">
        <v>15.2</v>
      </c>
      <c r="EN63" s="11">
        <v>141</v>
      </c>
      <c r="EO63" s="11">
        <f t="shared" si="31"/>
        <v>2143.1999999999998</v>
      </c>
      <c r="EV63" s="11">
        <f t="shared" si="20"/>
        <v>0</v>
      </c>
      <c r="FC63" s="11">
        <f t="shared" si="21"/>
        <v>0</v>
      </c>
      <c r="FJ63" s="11">
        <f t="shared" si="22"/>
        <v>0</v>
      </c>
      <c r="FQ63" s="11">
        <f t="shared" si="23"/>
        <v>0</v>
      </c>
      <c r="FX63" s="11">
        <f t="shared" si="24"/>
        <v>0</v>
      </c>
      <c r="GB63" s="3">
        <v>15</v>
      </c>
      <c r="GC63" s="14">
        <v>31.9</v>
      </c>
      <c r="GD63" s="11">
        <v>141</v>
      </c>
      <c r="GE63" s="11">
        <f t="shared" si="25"/>
        <v>4497.8999999999996</v>
      </c>
      <c r="GL63" s="11">
        <f t="shared" si="26"/>
        <v>0</v>
      </c>
      <c r="GS63" s="11">
        <f t="shared" si="27"/>
        <v>0</v>
      </c>
      <c r="GZ63" s="11">
        <f t="shared" si="28"/>
        <v>0</v>
      </c>
      <c r="HG63" s="11">
        <f t="shared" si="29"/>
        <v>0</v>
      </c>
      <c r="HN63" s="11">
        <f t="shared" si="30"/>
        <v>0</v>
      </c>
      <c r="HU63" s="11">
        <f t="shared" si="32"/>
        <v>0</v>
      </c>
      <c r="HY63" s="3">
        <v>5</v>
      </c>
      <c r="HZ63" s="14">
        <v>11.5</v>
      </c>
      <c r="IA63" s="11">
        <v>141</v>
      </c>
      <c r="IB63" s="11">
        <f t="shared" si="33"/>
        <v>1621.5</v>
      </c>
      <c r="IF63" s="3">
        <v>10</v>
      </c>
      <c r="IG63" s="14">
        <v>25.5</v>
      </c>
      <c r="IH63" s="11">
        <v>141</v>
      </c>
      <c r="II63" s="11">
        <f t="shared" si="34"/>
        <v>3595.5</v>
      </c>
      <c r="IM63" s="3">
        <v>10</v>
      </c>
      <c r="IN63" s="14">
        <v>22.8</v>
      </c>
      <c r="IO63" s="11">
        <v>143</v>
      </c>
      <c r="IP63" s="11">
        <f t="shared" si="35"/>
        <v>3260.4</v>
      </c>
      <c r="IW63" s="11">
        <f t="shared" si="36"/>
        <v>0</v>
      </c>
      <c r="JD63" s="11">
        <f t="shared" si="37"/>
        <v>0</v>
      </c>
      <c r="JK63" s="11">
        <f t="shared" si="38"/>
        <v>0</v>
      </c>
      <c r="JR63" s="11">
        <f t="shared" si="39"/>
        <v>0</v>
      </c>
      <c r="JY63" s="11">
        <f t="shared" si="40"/>
        <v>0</v>
      </c>
      <c r="KF63" s="11">
        <f t="shared" si="41"/>
        <v>0</v>
      </c>
      <c r="KM63" s="11">
        <f t="shared" si="42"/>
        <v>0</v>
      </c>
      <c r="KT63" s="11">
        <f t="shared" si="43"/>
        <v>0</v>
      </c>
      <c r="LA63" s="11">
        <f t="shared" si="44"/>
        <v>0</v>
      </c>
      <c r="LH63" s="11">
        <f t="shared" si="45"/>
        <v>0</v>
      </c>
      <c r="LL63" s="3">
        <v>5</v>
      </c>
      <c r="LM63" s="14">
        <v>10.9</v>
      </c>
      <c r="LN63" s="11">
        <v>141</v>
      </c>
      <c r="LO63" s="11">
        <f t="shared" si="46"/>
        <v>1536.9</v>
      </c>
      <c r="LV63" s="11">
        <f t="shared" si="47"/>
        <v>0</v>
      </c>
      <c r="LZ63" s="3">
        <v>20</v>
      </c>
      <c r="MA63" s="14">
        <v>43.6</v>
      </c>
      <c r="MB63" s="11">
        <v>136</v>
      </c>
      <c r="MC63" s="11">
        <f t="shared" si="48"/>
        <v>5929.6</v>
      </c>
      <c r="MG63" s="3">
        <v>20</v>
      </c>
      <c r="MH63" s="14">
        <v>41</v>
      </c>
      <c r="MI63" s="11">
        <v>141</v>
      </c>
      <c r="MJ63" s="11">
        <f t="shared" si="49"/>
        <v>5781</v>
      </c>
      <c r="MQ63" s="11">
        <f t="shared" si="50"/>
        <v>0</v>
      </c>
      <c r="MX63" s="11">
        <f t="shared" si="51"/>
        <v>0</v>
      </c>
      <c r="NE63" s="11">
        <f t="shared" si="52"/>
        <v>0</v>
      </c>
      <c r="NI63" s="3">
        <v>28</v>
      </c>
      <c r="NJ63" s="14">
        <v>52.9</v>
      </c>
      <c r="NK63" s="11">
        <v>141</v>
      </c>
      <c r="NL63" s="11">
        <f t="shared" si="53"/>
        <v>7458.9</v>
      </c>
      <c r="NP63" s="3">
        <v>5</v>
      </c>
      <c r="NQ63" s="14">
        <v>11.7</v>
      </c>
      <c r="NR63" s="11">
        <v>140</v>
      </c>
      <c r="NS63" s="11">
        <f t="shared" si="54"/>
        <v>1638</v>
      </c>
      <c r="NZ63" s="11">
        <f t="shared" si="55"/>
        <v>0</v>
      </c>
      <c r="OG63" s="11">
        <f t="shared" si="56"/>
        <v>0</v>
      </c>
      <c r="ON63" s="11">
        <f t="shared" si="57"/>
        <v>0</v>
      </c>
      <c r="OU63" s="11">
        <f t="shared" si="58"/>
        <v>0</v>
      </c>
      <c r="PB63" s="11">
        <f t="shared" si="59"/>
        <v>0</v>
      </c>
      <c r="PI63" s="11">
        <f t="shared" si="60"/>
        <v>0</v>
      </c>
      <c r="PM63" s="3">
        <v>10</v>
      </c>
      <c r="PN63" s="14">
        <v>19.899999999999999</v>
      </c>
      <c r="PO63" s="11">
        <v>141</v>
      </c>
      <c r="PP63" s="11">
        <f t="shared" si="61"/>
        <v>2805.8999999999996</v>
      </c>
      <c r="PT63" s="3">
        <v>5</v>
      </c>
      <c r="PU63" s="14">
        <v>11.4</v>
      </c>
      <c r="PV63" s="11">
        <v>141</v>
      </c>
      <c r="PW63" s="11">
        <f t="shared" si="62"/>
        <v>1607.4</v>
      </c>
      <c r="QA63" s="3">
        <v>5</v>
      </c>
      <c r="QB63" s="14">
        <v>11.4</v>
      </c>
      <c r="QC63" s="11">
        <v>141</v>
      </c>
      <c r="QD63" s="11">
        <f t="shared" si="63"/>
        <v>1607.4</v>
      </c>
      <c r="QK63" s="11">
        <f t="shared" si="64"/>
        <v>0</v>
      </c>
      <c r="QR63" s="11">
        <f t="shared" si="65"/>
        <v>0</v>
      </c>
      <c r="QY63" s="11">
        <f t="shared" si="66"/>
        <v>0</v>
      </c>
      <c r="RF63" s="11">
        <f t="shared" si="67"/>
        <v>0</v>
      </c>
      <c r="RM63" s="11">
        <f t="shared" si="68"/>
        <v>0</v>
      </c>
      <c r="RT63" s="11">
        <f t="shared" si="69"/>
        <v>0</v>
      </c>
      <c r="SA63" s="11">
        <f t="shared" si="70"/>
        <v>0</v>
      </c>
      <c r="SH63" s="11">
        <f t="shared" si="71"/>
        <v>0</v>
      </c>
      <c r="SO63" s="11">
        <f t="shared" si="72"/>
        <v>0</v>
      </c>
      <c r="SV63" s="11">
        <f t="shared" si="73"/>
        <v>0</v>
      </c>
      <c r="TC63" s="11">
        <f t="shared" si="74"/>
        <v>0</v>
      </c>
      <c r="TJ63" s="11">
        <f t="shared" si="75"/>
        <v>0</v>
      </c>
      <c r="TQ63" s="11">
        <f t="shared" si="76"/>
        <v>0</v>
      </c>
      <c r="TX63" s="11">
        <f t="shared" si="77"/>
        <v>0</v>
      </c>
      <c r="UE63" s="11">
        <f t="shared" si="78"/>
        <v>0</v>
      </c>
      <c r="UL63" s="11">
        <f t="shared" si="79"/>
        <v>0</v>
      </c>
      <c r="US63" s="11">
        <f t="shared" si="80"/>
        <v>0</v>
      </c>
    </row>
    <row r="64" spans="1:567" x14ac:dyDescent="0.2">
      <c r="A64" s="52">
        <v>44647</v>
      </c>
      <c r="B64" s="3">
        <v>240</v>
      </c>
      <c r="C64" s="14">
        <v>454.9</v>
      </c>
      <c r="D64" s="11">
        <v>141</v>
      </c>
      <c r="E64" s="11">
        <f t="shared" si="0"/>
        <v>64140.899999999994</v>
      </c>
      <c r="I64" s="3">
        <v>15</v>
      </c>
      <c r="J64" s="14">
        <v>27.3</v>
      </c>
      <c r="K64" s="11">
        <v>142</v>
      </c>
      <c r="L64" s="11">
        <f t="shared" si="1"/>
        <v>3876.6</v>
      </c>
      <c r="S64" s="11">
        <f t="shared" si="2"/>
        <v>0</v>
      </c>
      <c r="Z64" s="11">
        <f t="shared" si="3"/>
        <v>0</v>
      </c>
      <c r="AG64" s="11">
        <f t="shared" si="4"/>
        <v>0</v>
      </c>
      <c r="AK64" s="3">
        <v>5</v>
      </c>
      <c r="AL64" s="14">
        <v>9.8000000000000007</v>
      </c>
      <c r="AM64" s="11">
        <v>144</v>
      </c>
      <c r="AN64" s="11">
        <f t="shared" si="5"/>
        <v>1411.2</v>
      </c>
      <c r="AR64" s="3">
        <v>40</v>
      </c>
      <c r="AS64" s="14">
        <v>71.400000000000006</v>
      </c>
      <c r="AT64" s="11">
        <v>142</v>
      </c>
      <c r="AU64" s="11">
        <f t="shared" si="6"/>
        <v>10138.800000000001</v>
      </c>
      <c r="AY64" s="3">
        <v>30</v>
      </c>
      <c r="AZ64" s="14">
        <v>56.3</v>
      </c>
      <c r="BA64" s="11">
        <v>142</v>
      </c>
      <c r="BB64" s="11">
        <f t="shared" si="7"/>
        <v>7994.5999999999995</v>
      </c>
      <c r="BF64" s="3">
        <v>25</v>
      </c>
      <c r="BG64" s="14">
        <v>46.7</v>
      </c>
      <c r="BH64" s="11">
        <v>142</v>
      </c>
      <c r="BI64" s="11">
        <f t="shared" si="8"/>
        <v>6631.4000000000005</v>
      </c>
      <c r="BM64" s="3">
        <v>15</v>
      </c>
      <c r="BN64" s="14">
        <v>26.7</v>
      </c>
      <c r="BO64" s="11">
        <v>146</v>
      </c>
      <c r="BP64" s="11">
        <f t="shared" si="11"/>
        <v>3898.2</v>
      </c>
      <c r="BW64" s="11">
        <f t="shared" si="12"/>
        <v>0</v>
      </c>
      <c r="CA64" s="3">
        <v>120</v>
      </c>
      <c r="CB64" s="14">
        <v>234.8</v>
      </c>
      <c r="CC64" s="11">
        <v>141</v>
      </c>
      <c r="CD64" s="11">
        <f t="shared" si="9"/>
        <v>33106.800000000003</v>
      </c>
      <c r="CK64" s="11">
        <f t="shared" si="10"/>
        <v>0</v>
      </c>
      <c r="CO64" s="3">
        <v>10</v>
      </c>
      <c r="CP64" s="14">
        <v>17.2</v>
      </c>
      <c r="CQ64" s="11">
        <v>144</v>
      </c>
      <c r="CR64" s="11">
        <f t="shared" si="13"/>
        <v>2476.7999999999997</v>
      </c>
      <c r="CY64" s="11">
        <f t="shared" si="14"/>
        <v>0</v>
      </c>
      <c r="DF64" s="11">
        <f t="shared" si="18"/>
        <v>0</v>
      </c>
      <c r="DM64" s="11">
        <f t="shared" si="19"/>
        <v>0</v>
      </c>
      <c r="DQ64" s="3">
        <v>50</v>
      </c>
      <c r="DR64" s="14">
        <v>97.5</v>
      </c>
      <c r="DS64" s="11">
        <v>142</v>
      </c>
      <c r="DT64" s="11">
        <f t="shared" si="15"/>
        <v>13845</v>
      </c>
      <c r="DX64" s="3">
        <v>20</v>
      </c>
      <c r="DY64" s="14">
        <v>39</v>
      </c>
      <c r="DZ64" s="11">
        <v>142</v>
      </c>
      <c r="EA64" s="11">
        <f t="shared" si="16"/>
        <v>5538</v>
      </c>
      <c r="EE64" s="3">
        <v>35</v>
      </c>
      <c r="EF64" s="14">
        <v>67</v>
      </c>
      <c r="EG64" s="11">
        <v>142</v>
      </c>
      <c r="EH64" s="11">
        <f t="shared" si="17"/>
        <v>9514</v>
      </c>
      <c r="EL64" s="3">
        <v>36</v>
      </c>
      <c r="EM64" s="14">
        <v>69.8</v>
      </c>
      <c r="EN64" s="11">
        <v>142</v>
      </c>
      <c r="EO64" s="11">
        <f t="shared" si="31"/>
        <v>9911.6</v>
      </c>
      <c r="EV64" s="11">
        <f t="shared" si="20"/>
        <v>0</v>
      </c>
      <c r="FC64" s="11">
        <f t="shared" si="21"/>
        <v>0</v>
      </c>
      <c r="FJ64" s="11">
        <f t="shared" si="22"/>
        <v>0</v>
      </c>
      <c r="FQ64" s="11">
        <f t="shared" si="23"/>
        <v>0</v>
      </c>
      <c r="FX64" s="11">
        <f t="shared" si="24"/>
        <v>0</v>
      </c>
      <c r="GB64" s="3">
        <v>50</v>
      </c>
      <c r="GC64" s="14">
        <v>96.1</v>
      </c>
      <c r="GD64" s="11">
        <v>142</v>
      </c>
      <c r="GE64" s="11">
        <f t="shared" si="25"/>
        <v>13646.199999999999</v>
      </c>
      <c r="GI64" s="3">
        <v>25</v>
      </c>
      <c r="GJ64" s="14">
        <v>46.6</v>
      </c>
      <c r="GK64" s="11">
        <v>142</v>
      </c>
      <c r="GL64" s="11">
        <f t="shared" si="26"/>
        <v>6617.2</v>
      </c>
      <c r="GS64" s="11">
        <f t="shared" si="27"/>
        <v>0</v>
      </c>
      <c r="GW64" s="3">
        <v>20</v>
      </c>
      <c r="GX64" s="14">
        <v>37.200000000000003</v>
      </c>
      <c r="GY64" s="11">
        <v>142</v>
      </c>
      <c r="GZ64" s="11">
        <f t="shared" si="28"/>
        <v>5282.4000000000005</v>
      </c>
      <c r="HD64" s="3">
        <v>20</v>
      </c>
      <c r="HE64" s="14">
        <v>37.200000000000003</v>
      </c>
      <c r="HF64" s="11">
        <v>142</v>
      </c>
      <c r="HG64" s="11">
        <f t="shared" si="29"/>
        <v>5282.4000000000005</v>
      </c>
      <c r="HN64" s="11">
        <f t="shared" si="30"/>
        <v>0</v>
      </c>
      <c r="HU64" s="11">
        <f t="shared" si="32"/>
        <v>0</v>
      </c>
      <c r="HY64" s="3">
        <v>200</v>
      </c>
      <c r="HZ64" s="14">
        <v>38.1</v>
      </c>
      <c r="IA64" s="11">
        <v>142</v>
      </c>
      <c r="IB64" s="11">
        <f t="shared" si="33"/>
        <v>5410.2</v>
      </c>
      <c r="IF64" s="3">
        <v>40</v>
      </c>
      <c r="IG64" s="14">
        <v>81.5</v>
      </c>
      <c r="IH64" s="11">
        <v>142</v>
      </c>
      <c r="II64" s="11">
        <f t="shared" si="34"/>
        <v>11573</v>
      </c>
      <c r="IP64" s="11">
        <f t="shared" si="35"/>
        <v>0</v>
      </c>
      <c r="IT64" s="3">
        <v>10</v>
      </c>
      <c r="IU64" s="14">
        <v>19.600000000000001</v>
      </c>
      <c r="IV64" s="11">
        <v>142</v>
      </c>
      <c r="IW64" s="11">
        <f t="shared" si="36"/>
        <v>2783.2000000000003</v>
      </c>
      <c r="JD64" s="11">
        <f t="shared" si="37"/>
        <v>0</v>
      </c>
      <c r="JK64" s="11">
        <f t="shared" si="38"/>
        <v>0</v>
      </c>
      <c r="JR64" s="11">
        <f t="shared" si="39"/>
        <v>0</v>
      </c>
      <c r="JY64" s="11">
        <f t="shared" si="40"/>
        <v>0</v>
      </c>
      <c r="KC64" s="3">
        <v>30</v>
      </c>
      <c r="KD64" s="14">
        <v>57.8</v>
      </c>
      <c r="KE64" s="11">
        <v>142</v>
      </c>
      <c r="KF64" s="11">
        <f t="shared" si="41"/>
        <v>8207.6</v>
      </c>
      <c r="KM64" s="11">
        <f t="shared" si="42"/>
        <v>0</v>
      </c>
      <c r="KQ64" s="3">
        <v>20</v>
      </c>
      <c r="KR64" s="14">
        <v>42</v>
      </c>
      <c r="KS64" s="11">
        <v>142</v>
      </c>
      <c r="KT64" s="11">
        <f t="shared" si="43"/>
        <v>5964</v>
      </c>
      <c r="LA64" s="11">
        <f t="shared" si="44"/>
        <v>0</v>
      </c>
      <c r="LH64" s="11">
        <f t="shared" si="45"/>
        <v>0</v>
      </c>
      <c r="LL64" s="3">
        <v>25</v>
      </c>
      <c r="LM64" s="14">
        <v>47.6</v>
      </c>
      <c r="LN64" s="11">
        <v>142</v>
      </c>
      <c r="LO64" s="11">
        <f t="shared" si="46"/>
        <v>6759.2</v>
      </c>
      <c r="LV64" s="11">
        <f t="shared" si="47"/>
        <v>0</v>
      </c>
      <c r="LZ64" s="3">
        <v>80</v>
      </c>
      <c r="MA64" s="14">
        <v>153.80000000000001</v>
      </c>
      <c r="MB64" s="11">
        <v>137</v>
      </c>
      <c r="MC64" s="11">
        <f t="shared" si="48"/>
        <v>21070.600000000002</v>
      </c>
      <c r="ME64" s="11">
        <f>SUM(MC59:MC64)+ME58</f>
        <v>116388.3</v>
      </c>
      <c r="MG64" s="3">
        <v>80</v>
      </c>
      <c r="MH64" s="14">
        <v>158</v>
      </c>
      <c r="MI64" s="11">
        <v>142</v>
      </c>
      <c r="MJ64" s="11">
        <v>22436</v>
      </c>
      <c r="MN64" s="3">
        <v>40</v>
      </c>
      <c r="MO64" s="14">
        <v>76.400000000000006</v>
      </c>
      <c r="MP64" s="11">
        <v>142</v>
      </c>
      <c r="MQ64" s="11">
        <f t="shared" si="50"/>
        <v>10848.800000000001</v>
      </c>
      <c r="MX64" s="11">
        <f t="shared" si="51"/>
        <v>0</v>
      </c>
      <c r="NE64" s="11">
        <f t="shared" si="52"/>
        <v>0</v>
      </c>
      <c r="NI64" s="3">
        <v>30</v>
      </c>
      <c r="NJ64" s="14">
        <v>51.3</v>
      </c>
      <c r="NK64" s="11">
        <v>142</v>
      </c>
      <c r="NL64" s="11">
        <f t="shared" si="53"/>
        <v>7284.5999999999995</v>
      </c>
      <c r="NP64" s="3">
        <v>70</v>
      </c>
      <c r="NQ64" s="14">
        <v>127.8</v>
      </c>
      <c r="NR64" s="11">
        <v>141</v>
      </c>
      <c r="NS64" s="11">
        <f t="shared" si="54"/>
        <v>18019.8</v>
      </c>
      <c r="NW64" s="3">
        <v>20</v>
      </c>
      <c r="NX64" s="14">
        <v>37.200000000000003</v>
      </c>
      <c r="NY64" s="11">
        <v>141</v>
      </c>
      <c r="NZ64" s="11">
        <f t="shared" si="55"/>
        <v>5245.2000000000007</v>
      </c>
      <c r="OG64" s="11">
        <f t="shared" si="56"/>
        <v>0</v>
      </c>
      <c r="ON64" s="11">
        <f t="shared" si="57"/>
        <v>0</v>
      </c>
      <c r="OU64" s="11">
        <f t="shared" si="58"/>
        <v>0</v>
      </c>
      <c r="PB64" s="11">
        <f t="shared" si="59"/>
        <v>0</v>
      </c>
      <c r="PF64" s="3">
        <v>35</v>
      </c>
      <c r="PG64" s="14">
        <v>68</v>
      </c>
      <c r="PH64" s="11">
        <v>141</v>
      </c>
      <c r="PI64" s="11">
        <f t="shared" si="60"/>
        <v>9588</v>
      </c>
      <c r="PM64" s="3">
        <v>30</v>
      </c>
      <c r="PN64" s="14">
        <v>59.3</v>
      </c>
      <c r="PO64" s="11">
        <v>142</v>
      </c>
      <c r="PP64" s="11">
        <f t="shared" si="61"/>
        <v>8420.6</v>
      </c>
      <c r="PT64" s="3">
        <v>15</v>
      </c>
      <c r="PU64" s="14">
        <v>30.5</v>
      </c>
      <c r="PV64" s="11">
        <v>142</v>
      </c>
      <c r="PW64" s="11">
        <f t="shared" si="62"/>
        <v>4331</v>
      </c>
      <c r="QA64" s="3">
        <v>15</v>
      </c>
      <c r="QB64" s="14">
        <v>27.5</v>
      </c>
      <c r="QC64" s="11">
        <v>142</v>
      </c>
      <c r="QD64" s="11">
        <f t="shared" si="63"/>
        <v>3905</v>
      </c>
      <c r="QH64" s="3">
        <v>313</v>
      </c>
      <c r="QI64" s="14">
        <v>585.5</v>
      </c>
      <c r="QJ64" s="11">
        <v>137</v>
      </c>
      <c r="QK64" s="11">
        <f t="shared" si="64"/>
        <v>80213.5</v>
      </c>
      <c r="QL64" s="11">
        <v>49000</v>
      </c>
      <c r="QM64" s="11">
        <f>QK64-QL64</f>
        <v>31213.5</v>
      </c>
      <c r="QR64" s="11">
        <f t="shared" si="65"/>
        <v>0</v>
      </c>
      <c r="QY64" s="11">
        <f t="shared" si="66"/>
        <v>0</v>
      </c>
      <c r="RF64" s="11">
        <f t="shared" si="67"/>
        <v>0</v>
      </c>
      <c r="RM64" s="11">
        <f t="shared" si="68"/>
        <v>0</v>
      </c>
      <c r="RT64" s="11">
        <f t="shared" si="69"/>
        <v>0</v>
      </c>
      <c r="SA64" s="11">
        <f t="shared" si="70"/>
        <v>0</v>
      </c>
      <c r="SH64" s="11">
        <f t="shared" si="71"/>
        <v>0</v>
      </c>
      <c r="SO64" s="11">
        <f t="shared" si="72"/>
        <v>0</v>
      </c>
      <c r="SV64" s="11">
        <f t="shared" si="73"/>
        <v>0</v>
      </c>
      <c r="TC64" s="11">
        <f t="shared" si="74"/>
        <v>0</v>
      </c>
      <c r="TJ64" s="11">
        <f t="shared" si="75"/>
        <v>0</v>
      </c>
      <c r="TQ64" s="11">
        <f t="shared" si="76"/>
        <v>0</v>
      </c>
      <c r="TX64" s="11">
        <f t="shared" si="77"/>
        <v>0</v>
      </c>
      <c r="UE64" s="11">
        <f t="shared" si="78"/>
        <v>0</v>
      </c>
      <c r="UL64" s="11">
        <f t="shared" si="79"/>
        <v>0</v>
      </c>
      <c r="US64" s="11">
        <f t="shared" si="80"/>
        <v>0</v>
      </c>
    </row>
    <row r="65" spans="1:565" x14ac:dyDescent="0.2">
      <c r="A65" s="52">
        <v>44648</v>
      </c>
      <c r="B65" s="3">
        <v>70</v>
      </c>
      <c r="C65" s="14">
        <v>143.69999999999999</v>
      </c>
      <c r="D65" s="11">
        <v>141</v>
      </c>
      <c r="E65" s="11">
        <f t="shared" si="0"/>
        <v>20261.699999999997</v>
      </c>
      <c r="L65" s="11">
        <f t="shared" si="1"/>
        <v>0</v>
      </c>
      <c r="S65" s="11">
        <f t="shared" si="2"/>
        <v>0</v>
      </c>
      <c r="Z65" s="11">
        <f t="shared" si="3"/>
        <v>0</v>
      </c>
      <c r="AG65" s="11">
        <f t="shared" si="4"/>
        <v>0</v>
      </c>
      <c r="AK65" s="3">
        <v>5</v>
      </c>
      <c r="AL65" s="14">
        <v>9.1</v>
      </c>
      <c r="AM65" s="11">
        <v>144</v>
      </c>
      <c r="AN65" s="11">
        <f t="shared" si="5"/>
        <v>1310.3999999999999</v>
      </c>
      <c r="AR65" s="3">
        <v>25</v>
      </c>
      <c r="AS65" s="14">
        <v>40</v>
      </c>
      <c r="AT65" s="11">
        <v>142</v>
      </c>
      <c r="AU65" s="11">
        <f t="shared" si="6"/>
        <v>5680</v>
      </c>
      <c r="AY65" s="3">
        <v>10</v>
      </c>
      <c r="AZ65" s="14">
        <v>18.3</v>
      </c>
      <c r="BA65" s="11">
        <v>142</v>
      </c>
      <c r="BB65" s="11">
        <f t="shared" si="7"/>
        <v>2598.6</v>
      </c>
      <c r="BI65" s="11">
        <f t="shared" si="8"/>
        <v>0</v>
      </c>
      <c r="BP65" s="11">
        <f t="shared" si="11"/>
        <v>0</v>
      </c>
      <c r="BW65" s="11">
        <f t="shared" si="12"/>
        <v>0</v>
      </c>
      <c r="CA65" s="3">
        <v>10</v>
      </c>
      <c r="CB65" s="14">
        <v>18.100000000000001</v>
      </c>
      <c r="CC65" s="11">
        <v>141</v>
      </c>
      <c r="CD65" s="11">
        <f t="shared" si="9"/>
        <v>2552.1000000000004</v>
      </c>
      <c r="CK65" s="11">
        <f t="shared" si="10"/>
        <v>0</v>
      </c>
      <c r="CR65" s="11">
        <f t="shared" si="13"/>
        <v>0</v>
      </c>
      <c r="CY65" s="11">
        <f t="shared" si="14"/>
        <v>0</v>
      </c>
      <c r="DF65" s="11">
        <f t="shared" si="18"/>
        <v>0</v>
      </c>
      <c r="DM65" s="11">
        <f t="shared" si="19"/>
        <v>0</v>
      </c>
      <c r="DQ65" s="3">
        <v>15</v>
      </c>
      <c r="DR65" s="14">
        <v>29.6</v>
      </c>
      <c r="DS65" s="11">
        <v>142</v>
      </c>
      <c r="DT65" s="11">
        <f t="shared" si="15"/>
        <v>4203.2</v>
      </c>
      <c r="EA65" s="11">
        <f t="shared" si="16"/>
        <v>0</v>
      </c>
      <c r="EE65" s="3">
        <v>5</v>
      </c>
      <c r="EF65" s="14">
        <v>9</v>
      </c>
      <c r="EG65" s="11">
        <v>142</v>
      </c>
      <c r="EH65" s="11">
        <f t="shared" si="17"/>
        <v>1278</v>
      </c>
      <c r="EL65" s="3">
        <v>10</v>
      </c>
      <c r="EM65" s="14">
        <v>21.4</v>
      </c>
      <c r="EN65" s="11">
        <v>142</v>
      </c>
      <c r="EO65" s="11">
        <f t="shared" si="31"/>
        <v>3038.7999999999997</v>
      </c>
      <c r="EV65" s="11">
        <f t="shared" si="20"/>
        <v>0</v>
      </c>
      <c r="FC65" s="11">
        <f t="shared" si="21"/>
        <v>0</v>
      </c>
      <c r="FJ65" s="11">
        <f t="shared" si="22"/>
        <v>0</v>
      </c>
      <c r="FQ65" s="11">
        <f t="shared" si="23"/>
        <v>0</v>
      </c>
      <c r="FX65" s="11">
        <f t="shared" si="24"/>
        <v>0</v>
      </c>
      <c r="GE65" s="11">
        <f t="shared" si="25"/>
        <v>0</v>
      </c>
      <c r="GL65" s="11">
        <f t="shared" si="26"/>
        <v>0</v>
      </c>
      <c r="GP65" s="3">
        <v>10</v>
      </c>
      <c r="GQ65" s="14">
        <v>22</v>
      </c>
      <c r="GR65" s="11">
        <v>142</v>
      </c>
      <c r="GS65" s="11">
        <f t="shared" si="27"/>
        <v>3124</v>
      </c>
      <c r="GW65" s="3">
        <v>10</v>
      </c>
      <c r="GX65" s="14">
        <v>19.600000000000001</v>
      </c>
      <c r="GY65" s="11">
        <v>142</v>
      </c>
      <c r="GZ65" s="11">
        <f t="shared" si="28"/>
        <v>2783.2000000000003</v>
      </c>
      <c r="HG65" s="11">
        <f t="shared" si="29"/>
        <v>0</v>
      </c>
      <c r="HN65" s="11">
        <f t="shared" si="30"/>
        <v>0</v>
      </c>
      <c r="HU65" s="11">
        <f t="shared" si="32"/>
        <v>0</v>
      </c>
      <c r="HY65" s="3">
        <v>10</v>
      </c>
      <c r="HZ65" s="14">
        <v>18.899999999999999</v>
      </c>
      <c r="IA65" s="11">
        <v>142</v>
      </c>
      <c r="IB65" s="11">
        <f t="shared" si="33"/>
        <v>2683.7999999999997</v>
      </c>
      <c r="II65" s="11">
        <f t="shared" si="34"/>
        <v>0</v>
      </c>
      <c r="IP65" s="11">
        <f t="shared" si="35"/>
        <v>0</v>
      </c>
      <c r="IT65" s="3">
        <v>10</v>
      </c>
      <c r="IU65" s="14">
        <v>19.2</v>
      </c>
      <c r="IV65" s="11">
        <v>142</v>
      </c>
      <c r="IW65" s="11">
        <f t="shared" si="36"/>
        <v>2726.4</v>
      </c>
      <c r="JD65" s="11">
        <f t="shared" si="37"/>
        <v>0</v>
      </c>
      <c r="JK65" s="11">
        <f t="shared" si="38"/>
        <v>0</v>
      </c>
      <c r="JR65" s="11">
        <f t="shared" si="39"/>
        <v>0</v>
      </c>
      <c r="JY65" s="11">
        <f t="shared" si="40"/>
        <v>0</v>
      </c>
      <c r="KF65" s="11">
        <f t="shared" si="41"/>
        <v>0</v>
      </c>
      <c r="KM65" s="11">
        <f t="shared" si="42"/>
        <v>0</v>
      </c>
      <c r="KQ65" s="3">
        <v>20</v>
      </c>
      <c r="KR65" s="14">
        <v>40.799999999999997</v>
      </c>
      <c r="KS65" s="11">
        <v>142</v>
      </c>
      <c r="KT65" s="11">
        <f t="shared" si="43"/>
        <v>5793.5999999999995</v>
      </c>
      <c r="LA65" s="11">
        <f t="shared" si="44"/>
        <v>0</v>
      </c>
      <c r="LH65" s="11">
        <f t="shared" si="45"/>
        <v>0</v>
      </c>
      <c r="LL65" s="3">
        <v>5</v>
      </c>
      <c r="LM65" s="14">
        <v>10.4</v>
      </c>
      <c r="LN65" s="11">
        <v>142</v>
      </c>
      <c r="LO65" s="11">
        <f t="shared" si="46"/>
        <v>1476.8</v>
      </c>
      <c r="LV65" s="11">
        <f t="shared" si="47"/>
        <v>0</v>
      </c>
      <c r="MC65" s="11">
        <f t="shared" si="48"/>
        <v>0</v>
      </c>
      <c r="MD65" s="11">
        <v>44000</v>
      </c>
      <c r="MG65" s="3">
        <v>15</v>
      </c>
      <c r="MH65" s="14">
        <v>30.4</v>
      </c>
      <c r="MI65" s="11">
        <v>142</v>
      </c>
      <c r="MJ65" s="11">
        <f t="shared" si="49"/>
        <v>4316.8</v>
      </c>
      <c r="MN65" s="3">
        <v>10</v>
      </c>
      <c r="MO65" s="14">
        <v>19</v>
      </c>
      <c r="MP65" s="11">
        <v>142</v>
      </c>
      <c r="MQ65" s="11">
        <f t="shared" si="50"/>
        <v>2698</v>
      </c>
      <c r="MX65" s="11">
        <f t="shared" si="51"/>
        <v>0</v>
      </c>
      <c r="NE65" s="11">
        <f t="shared" si="52"/>
        <v>0</v>
      </c>
      <c r="NL65" s="11">
        <f t="shared" si="53"/>
        <v>0</v>
      </c>
      <c r="NP65" s="3">
        <v>15</v>
      </c>
      <c r="NQ65" s="14">
        <v>30.8</v>
      </c>
      <c r="NR65" s="11">
        <v>141</v>
      </c>
      <c r="NS65" s="11">
        <f t="shared" si="54"/>
        <v>4342.8</v>
      </c>
      <c r="NW65" s="3">
        <v>5</v>
      </c>
      <c r="NX65" s="14">
        <v>9.6</v>
      </c>
      <c r="NY65" s="11">
        <v>141</v>
      </c>
      <c r="NZ65" s="11">
        <f t="shared" si="55"/>
        <v>1353.6</v>
      </c>
      <c r="OG65" s="11">
        <f t="shared" si="56"/>
        <v>0</v>
      </c>
      <c r="ON65" s="11">
        <f t="shared" si="57"/>
        <v>0</v>
      </c>
      <c r="OU65" s="11">
        <f t="shared" si="58"/>
        <v>0</v>
      </c>
      <c r="PB65" s="11">
        <f t="shared" si="59"/>
        <v>0</v>
      </c>
      <c r="PI65" s="11">
        <f t="shared" si="60"/>
        <v>0</v>
      </c>
      <c r="PM65" s="3">
        <v>10</v>
      </c>
      <c r="PN65" s="14">
        <v>24.1</v>
      </c>
      <c r="PO65" s="11">
        <v>142</v>
      </c>
      <c r="PP65" s="11">
        <f t="shared" si="61"/>
        <v>3422.2000000000003</v>
      </c>
      <c r="PT65" s="3">
        <v>15</v>
      </c>
      <c r="PU65" s="14">
        <v>31.5</v>
      </c>
      <c r="PV65" s="11">
        <v>142</v>
      </c>
      <c r="PW65" s="11">
        <f t="shared" si="62"/>
        <v>4473</v>
      </c>
      <c r="QA65" s="3">
        <v>5</v>
      </c>
      <c r="QB65" s="14">
        <v>12</v>
      </c>
      <c r="QC65" s="11">
        <v>142</v>
      </c>
      <c r="QD65" s="11">
        <f t="shared" si="63"/>
        <v>1704</v>
      </c>
      <c r="QK65" s="11">
        <f t="shared" si="64"/>
        <v>0</v>
      </c>
      <c r="QR65" s="11">
        <f t="shared" si="65"/>
        <v>0</v>
      </c>
      <c r="QY65" s="11">
        <f t="shared" si="66"/>
        <v>0</v>
      </c>
      <c r="RF65" s="11">
        <f t="shared" si="67"/>
        <v>0</v>
      </c>
      <c r="RM65" s="11">
        <f t="shared" si="68"/>
        <v>0</v>
      </c>
      <c r="RT65" s="11">
        <f t="shared" si="69"/>
        <v>0</v>
      </c>
      <c r="SA65" s="11">
        <f t="shared" si="70"/>
        <v>0</v>
      </c>
      <c r="SH65" s="11">
        <f t="shared" si="71"/>
        <v>0</v>
      </c>
      <c r="SO65" s="11">
        <f t="shared" si="72"/>
        <v>0</v>
      </c>
      <c r="SV65" s="11">
        <f t="shared" si="73"/>
        <v>0</v>
      </c>
      <c r="TC65" s="11">
        <f t="shared" si="74"/>
        <v>0</v>
      </c>
      <c r="TJ65" s="11">
        <f t="shared" si="75"/>
        <v>0</v>
      </c>
      <c r="TQ65" s="11">
        <f t="shared" si="76"/>
        <v>0</v>
      </c>
      <c r="TX65" s="11">
        <f t="shared" si="77"/>
        <v>0</v>
      </c>
      <c r="UE65" s="11">
        <f t="shared" si="78"/>
        <v>0</v>
      </c>
      <c r="UL65" s="11">
        <f t="shared" si="79"/>
        <v>0</v>
      </c>
      <c r="US65" s="11">
        <f t="shared" si="80"/>
        <v>0</v>
      </c>
    </row>
    <row r="66" spans="1:565" x14ac:dyDescent="0.2">
      <c r="A66" s="52">
        <v>44649</v>
      </c>
      <c r="B66" s="3">
        <v>60</v>
      </c>
      <c r="C66" s="14">
        <v>125.7</v>
      </c>
      <c r="D66" s="11">
        <v>137</v>
      </c>
      <c r="E66" s="11">
        <f t="shared" si="0"/>
        <v>17220.900000000001</v>
      </c>
      <c r="L66" s="11">
        <f t="shared" si="1"/>
        <v>0</v>
      </c>
      <c r="S66" s="11">
        <f t="shared" si="2"/>
        <v>0</v>
      </c>
      <c r="Z66" s="11">
        <f t="shared" si="3"/>
        <v>0</v>
      </c>
      <c r="AG66" s="11">
        <f t="shared" si="4"/>
        <v>0</v>
      </c>
      <c r="AK66" s="3">
        <v>10</v>
      </c>
      <c r="AL66" s="14">
        <v>20.3</v>
      </c>
      <c r="AM66" s="11">
        <v>140</v>
      </c>
      <c r="AN66" s="11">
        <f t="shared" si="5"/>
        <v>2842</v>
      </c>
      <c r="AR66" s="3">
        <v>30</v>
      </c>
      <c r="AS66" s="14">
        <v>64.599999999999994</v>
      </c>
      <c r="AT66" s="11">
        <v>138</v>
      </c>
      <c r="AU66" s="11">
        <f t="shared" si="6"/>
        <v>8914.7999999999993</v>
      </c>
      <c r="AY66" s="3">
        <v>25</v>
      </c>
      <c r="AZ66" s="14">
        <v>54</v>
      </c>
      <c r="BA66" s="11">
        <v>138</v>
      </c>
      <c r="BB66" s="11">
        <f t="shared" si="7"/>
        <v>7452</v>
      </c>
      <c r="BF66" s="3">
        <v>16</v>
      </c>
      <c r="BG66" s="14">
        <v>34.5</v>
      </c>
      <c r="BH66" s="11">
        <v>138</v>
      </c>
      <c r="BI66" s="11">
        <f t="shared" si="8"/>
        <v>4761</v>
      </c>
      <c r="BP66" s="11">
        <f t="shared" si="11"/>
        <v>0</v>
      </c>
      <c r="BW66" s="11">
        <f t="shared" si="12"/>
        <v>0</v>
      </c>
      <c r="CA66" s="3">
        <v>60</v>
      </c>
      <c r="CB66" s="14">
        <v>124.9</v>
      </c>
      <c r="CC66" s="11">
        <v>137</v>
      </c>
      <c r="CD66" s="11">
        <f t="shared" si="9"/>
        <v>17111.3</v>
      </c>
      <c r="CK66" s="11">
        <f t="shared" si="10"/>
        <v>0</v>
      </c>
      <c r="CO66" s="3">
        <v>10</v>
      </c>
      <c r="CP66" s="14">
        <v>18.8</v>
      </c>
      <c r="CQ66" s="11">
        <v>140</v>
      </c>
      <c r="CR66" s="11">
        <f t="shared" si="13"/>
        <v>2632</v>
      </c>
      <c r="CY66" s="11">
        <f t="shared" si="14"/>
        <v>0</v>
      </c>
      <c r="DF66" s="11">
        <f t="shared" si="18"/>
        <v>0</v>
      </c>
      <c r="DM66" s="11">
        <f t="shared" si="19"/>
        <v>0</v>
      </c>
      <c r="DQ66" s="3">
        <v>20</v>
      </c>
      <c r="DR66" s="14">
        <v>40.9</v>
      </c>
      <c r="DS66" s="11">
        <v>138</v>
      </c>
      <c r="DT66" s="11">
        <f t="shared" si="15"/>
        <v>5644.2</v>
      </c>
      <c r="EA66" s="11">
        <f t="shared" si="16"/>
        <v>0</v>
      </c>
      <c r="EE66" s="3">
        <v>11</v>
      </c>
      <c r="EF66" s="14">
        <v>23.3</v>
      </c>
      <c r="EG66" s="11">
        <v>138</v>
      </c>
      <c r="EH66" s="11">
        <f t="shared" si="17"/>
        <v>3215.4</v>
      </c>
      <c r="EL66" s="3">
        <v>10</v>
      </c>
      <c r="EM66" s="14">
        <v>19.399999999999999</v>
      </c>
      <c r="EN66" s="11">
        <v>138</v>
      </c>
      <c r="EO66" s="11">
        <f t="shared" si="31"/>
        <v>2677.2</v>
      </c>
      <c r="EV66" s="11">
        <f t="shared" si="20"/>
        <v>0</v>
      </c>
      <c r="FC66" s="11">
        <f t="shared" si="21"/>
        <v>0</v>
      </c>
      <c r="FJ66" s="11">
        <f t="shared" si="22"/>
        <v>0</v>
      </c>
      <c r="FQ66" s="11">
        <f t="shared" si="23"/>
        <v>0</v>
      </c>
      <c r="FX66" s="11">
        <f t="shared" si="24"/>
        <v>0</v>
      </c>
      <c r="GB66" s="3">
        <v>30</v>
      </c>
      <c r="GC66" s="14">
        <v>66</v>
      </c>
      <c r="GD66" s="11">
        <v>138</v>
      </c>
      <c r="GE66" s="11">
        <f t="shared" si="25"/>
        <v>9108</v>
      </c>
      <c r="GI66" s="3">
        <v>13</v>
      </c>
      <c r="GJ66" s="14">
        <v>27.3</v>
      </c>
      <c r="GK66" s="11">
        <v>138</v>
      </c>
      <c r="GL66" s="11">
        <f t="shared" si="26"/>
        <v>3767.4</v>
      </c>
      <c r="GS66" s="11">
        <f t="shared" si="27"/>
        <v>0</v>
      </c>
      <c r="GW66" s="3">
        <v>10</v>
      </c>
      <c r="GX66" s="14">
        <v>21.2</v>
      </c>
      <c r="GY66" s="11">
        <v>138</v>
      </c>
      <c r="GZ66" s="11">
        <f t="shared" si="28"/>
        <v>2925.6</v>
      </c>
      <c r="HD66" s="3">
        <v>11</v>
      </c>
      <c r="HE66" s="14">
        <v>22.6</v>
      </c>
      <c r="HF66" s="11">
        <v>138</v>
      </c>
      <c r="HG66" s="11">
        <f t="shared" si="29"/>
        <v>3118.8</v>
      </c>
      <c r="HN66" s="11">
        <f t="shared" si="30"/>
        <v>0</v>
      </c>
      <c r="HU66" s="11">
        <f t="shared" si="32"/>
        <v>0</v>
      </c>
      <c r="HY66" s="3">
        <v>13</v>
      </c>
      <c r="HZ66" s="14">
        <v>28.6</v>
      </c>
      <c r="IA66" s="11">
        <v>138</v>
      </c>
      <c r="IB66" s="11">
        <f t="shared" si="33"/>
        <v>3946.8</v>
      </c>
      <c r="IF66" s="3">
        <v>11</v>
      </c>
      <c r="IG66" s="14">
        <v>24.3</v>
      </c>
      <c r="IH66" s="11">
        <v>138</v>
      </c>
      <c r="II66" s="11">
        <f t="shared" si="34"/>
        <v>3353.4</v>
      </c>
      <c r="IP66" s="11">
        <f t="shared" si="35"/>
        <v>0</v>
      </c>
      <c r="IT66" s="3">
        <v>7</v>
      </c>
      <c r="IU66" s="14">
        <v>14.2</v>
      </c>
      <c r="IV66" s="11">
        <v>138</v>
      </c>
      <c r="IW66" s="11">
        <f t="shared" si="36"/>
        <v>1959.6</v>
      </c>
      <c r="JD66" s="11">
        <f t="shared" si="37"/>
        <v>0</v>
      </c>
      <c r="JK66" s="11">
        <f t="shared" si="38"/>
        <v>0</v>
      </c>
      <c r="JR66" s="11">
        <f t="shared" si="39"/>
        <v>0</v>
      </c>
      <c r="JY66" s="11">
        <f t="shared" si="40"/>
        <v>0</v>
      </c>
      <c r="KC66" s="3">
        <v>10</v>
      </c>
      <c r="KD66" s="14">
        <v>20.8</v>
      </c>
      <c r="KE66" s="11">
        <v>138</v>
      </c>
      <c r="KF66" s="11">
        <f t="shared" si="41"/>
        <v>2870.4</v>
      </c>
      <c r="KM66" s="11">
        <f t="shared" si="42"/>
        <v>0</v>
      </c>
      <c r="KT66" s="11">
        <f t="shared" si="43"/>
        <v>0</v>
      </c>
      <c r="LA66" s="11">
        <f t="shared" si="44"/>
        <v>0</v>
      </c>
      <c r="LH66" s="11">
        <f t="shared" si="45"/>
        <v>0</v>
      </c>
      <c r="LL66" s="3">
        <v>15</v>
      </c>
      <c r="LM66" s="14">
        <v>31.4</v>
      </c>
      <c r="LN66" s="11">
        <v>138</v>
      </c>
      <c r="LO66" s="11">
        <f t="shared" si="46"/>
        <v>4333.2</v>
      </c>
      <c r="LV66" s="11">
        <f t="shared" si="47"/>
        <v>0</v>
      </c>
      <c r="LZ66" s="3">
        <v>40</v>
      </c>
      <c r="MA66" s="14">
        <v>86.3</v>
      </c>
      <c r="MB66" s="11">
        <v>133</v>
      </c>
      <c r="MC66" s="11">
        <f t="shared" si="48"/>
        <v>11477.9</v>
      </c>
      <c r="MG66" s="3">
        <v>40</v>
      </c>
      <c r="MH66" s="14">
        <v>84.7</v>
      </c>
      <c r="MI66" s="11">
        <v>138</v>
      </c>
      <c r="MJ66" s="11">
        <f t="shared" si="49"/>
        <v>11688.6</v>
      </c>
      <c r="MN66" s="3">
        <v>11</v>
      </c>
      <c r="MO66" s="14">
        <v>22.5</v>
      </c>
      <c r="MP66" s="11">
        <v>138</v>
      </c>
      <c r="MQ66" s="11">
        <f t="shared" si="50"/>
        <v>3105</v>
      </c>
      <c r="MX66" s="11">
        <f t="shared" si="51"/>
        <v>0</v>
      </c>
      <c r="NE66" s="11">
        <f t="shared" si="52"/>
        <v>0</v>
      </c>
      <c r="NI66" s="3">
        <v>23</v>
      </c>
      <c r="NJ66" s="14">
        <v>46.7</v>
      </c>
      <c r="NK66" s="11">
        <v>138</v>
      </c>
      <c r="NL66" s="11">
        <f t="shared" si="53"/>
        <v>6444.6</v>
      </c>
      <c r="NP66" s="3">
        <v>25</v>
      </c>
      <c r="NQ66" s="14">
        <v>53.2</v>
      </c>
      <c r="NR66" s="11">
        <v>137</v>
      </c>
      <c r="NS66" s="11">
        <f t="shared" si="54"/>
        <v>7288.4000000000005</v>
      </c>
      <c r="NW66" s="3">
        <v>5</v>
      </c>
      <c r="NX66" s="14">
        <v>11.5</v>
      </c>
      <c r="NY66" s="11">
        <v>137</v>
      </c>
      <c r="NZ66" s="11">
        <f t="shared" si="55"/>
        <v>1575.5</v>
      </c>
      <c r="OG66" s="11">
        <f t="shared" si="56"/>
        <v>0</v>
      </c>
      <c r="ON66" s="11">
        <f t="shared" si="57"/>
        <v>0</v>
      </c>
      <c r="OU66" s="11">
        <f t="shared" si="58"/>
        <v>0</v>
      </c>
      <c r="PB66" s="11">
        <f t="shared" si="59"/>
        <v>0</v>
      </c>
      <c r="PF66" s="3">
        <v>10</v>
      </c>
      <c r="PG66" s="14">
        <v>20.399999999999999</v>
      </c>
      <c r="PH66" s="11">
        <v>137</v>
      </c>
      <c r="PI66" s="11">
        <f t="shared" si="60"/>
        <v>2794.7999999999997</v>
      </c>
      <c r="PM66" s="3">
        <v>15</v>
      </c>
      <c r="PN66" s="14">
        <v>34.5</v>
      </c>
      <c r="PO66" s="11">
        <v>138</v>
      </c>
      <c r="PP66" s="11">
        <f t="shared" si="61"/>
        <v>4761</v>
      </c>
      <c r="PT66" s="3">
        <v>10</v>
      </c>
      <c r="PU66" s="14">
        <v>19.899999999999999</v>
      </c>
      <c r="PV66" s="11">
        <v>138</v>
      </c>
      <c r="PW66" s="11">
        <f t="shared" si="62"/>
        <v>2746.2</v>
      </c>
      <c r="QA66" s="3">
        <v>10</v>
      </c>
      <c r="QB66" s="14">
        <v>20.399999999999999</v>
      </c>
      <c r="QC66" s="11">
        <v>138</v>
      </c>
      <c r="QD66" s="11">
        <f t="shared" si="63"/>
        <v>2815.2</v>
      </c>
      <c r="QK66" s="11">
        <f t="shared" si="64"/>
        <v>0</v>
      </c>
      <c r="QR66" s="11">
        <f t="shared" si="65"/>
        <v>0</v>
      </c>
      <c r="QY66" s="11">
        <f t="shared" si="66"/>
        <v>0</v>
      </c>
      <c r="RF66" s="11">
        <f t="shared" si="67"/>
        <v>0</v>
      </c>
      <c r="RM66" s="11">
        <f t="shared" si="68"/>
        <v>0</v>
      </c>
      <c r="RT66" s="11">
        <f t="shared" si="69"/>
        <v>0</v>
      </c>
      <c r="SA66" s="11">
        <f t="shared" si="70"/>
        <v>0</v>
      </c>
      <c r="SH66" s="11">
        <f t="shared" si="71"/>
        <v>0</v>
      </c>
      <c r="SO66" s="11">
        <f t="shared" si="72"/>
        <v>0</v>
      </c>
      <c r="SV66" s="11">
        <f t="shared" si="73"/>
        <v>0</v>
      </c>
      <c r="TC66" s="11">
        <f t="shared" si="74"/>
        <v>0</v>
      </c>
      <c r="TJ66" s="11">
        <f t="shared" si="75"/>
        <v>0</v>
      </c>
      <c r="TQ66" s="11">
        <f t="shared" si="76"/>
        <v>0</v>
      </c>
      <c r="TX66" s="11">
        <f t="shared" si="77"/>
        <v>0</v>
      </c>
      <c r="UE66" s="11">
        <f t="shared" si="78"/>
        <v>0</v>
      </c>
      <c r="UL66" s="11">
        <f t="shared" si="79"/>
        <v>0</v>
      </c>
      <c r="US66" s="11">
        <f t="shared" si="80"/>
        <v>0</v>
      </c>
    </row>
    <row r="67" spans="1:565" x14ac:dyDescent="0.2">
      <c r="A67" s="52">
        <v>44650</v>
      </c>
      <c r="B67" s="3">
        <v>110</v>
      </c>
      <c r="C67" s="14">
        <v>223.7</v>
      </c>
      <c r="D67" s="11">
        <v>131</v>
      </c>
      <c r="E67" s="11">
        <f t="shared" si="0"/>
        <v>29304.699999999997</v>
      </c>
      <c r="I67" s="3">
        <v>10</v>
      </c>
      <c r="J67" s="14">
        <v>18.600000000000001</v>
      </c>
      <c r="K67" s="11">
        <v>132</v>
      </c>
      <c r="L67" s="11">
        <f t="shared" si="1"/>
        <v>2455.2000000000003</v>
      </c>
      <c r="S67" s="11">
        <f t="shared" si="2"/>
        <v>0</v>
      </c>
      <c r="Z67" s="11">
        <f t="shared" si="3"/>
        <v>0</v>
      </c>
      <c r="AG67" s="11">
        <f t="shared" si="4"/>
        <v>0</v>
      </c>
      <c r="AK67" s="3">
        <v>10</v>
      </c>
      <c r="AL67" s="14">
        <v>19.3</v>
      </c>
      <c r="AM67" s="11">
        <v>134</v>
      </c>
      <c r="AN67" s="11">
        <f t="shared" si="5"/>
        <v>2586.2000000000003</v>
      </c>
      <c r="AR67" s="3">
        <v>30</v>
      </c>
      <c r="AS67" s="14">
        <v>56.3</v>
      </c>
      <c r="AT67" s="11">
        <v>132</v>
      </c>
      <c r="AU67" s="11">
        <f t="shared" si="6"/>
        <v>7431.5999999999995</v>
      </c>
      <c r="AY67" s="3">
        <v>20</v>
      </c>
      <c r="AZ67" s="14">
        <v>37.700000000000003</v>
      </c>
      <c r="BA67" s="11">
        <v>132</v>
      </c>
      <c r="BB67" s="11">
        <f t="shared" si="7"/>
        <v>4976.4000000000005</v>
      </c>
      <c r="BF67" s="3">
        <v>15</v>
      </c>
      <c r="BG67" s="14">
        <v>30.9</v>
      </c>
      <c r="BH67" s="11">
        <v>132</v>
      </c>
      <c r="BI67" s="11">
        <f t="shared" si="8"/>
        <v>4078.7999999999997</v>
      </c>
      <c r="BP67" s="11">
        <f t="shared" si="11"/>
        <v>0</v>
      </c>
      <c r="BW67" s="11">
        <f t="shared" si="12"/>
        <v>0</v>
      </c>
      <c r="CA67" s="3">
        <v>60</v>
      </c>
      <c r="CB67" s="14">
        <v>127.8</v>
      </c>
      <c r="CC67" s="11">
        <v>131</v>
      </c>
      <c r="CD67" s="11">
        <f t="shared" si="9"/>
        <v>16741.8</v>
      </c>
      <c r="CK67" s="11">
        <f t="shared" si="10"/>
        <v>0</v>
      </c>
      <c r="CO67" s="3">
        <v>10</v>
      </c>
      <c r="CP67" s="14">
        <v>18.3</v>
      </c>
      <c r="CQ67" s="11">
        <v>132</v>
      </c>
      <c r="CR67" s="11">
        <f t="shared" si="13"/>
        <v>2415.6</v>
      </c>
      <c r="CY67" s="11">
        <f t="shared" si="14"/>
        <v>0</v>
      </c>
      <c r="DF67" s="11">
        <f t="shared" si="18"/>
        <v>0</v>
      </c>
      <c r="DM67" s="11">
        <f t="shared" si="19"/>
        <v>0</v>
      </c>
      <c r="DQ67" s="3">
        <v>20</v>
      </c>
      <c r="DR67" s="14">
        <v>38.200000000000003</v>
      </c>
      <c r="DS67" s="11">
        <v>132</v>
      </c>
      <c r="DT67" s="11">
        <f t="shared" si="15"/>
        <v>5042.4000000000005</v>
      </c>
      <c r="DX67" s="3">
        <v>8</v>
      </c>
      <c r="DY67" s="14">
        <v>15.7</v>
      </c>
      <c r="DZ67" s="11">
        <v>132</v>
      </c>
      <c r="EA67" s="11">
        <f t="shared" si="16"/>
        <v>2072.4</v>
      </c>
      <c r="EE67" s="3">
        <v>10</v>
      </c>
      <c r="EF67" s="14">
        <v>21.2</v>
      </c>
      <c r="EG67" s="11">
        <v>132</v>
      </c>
      <c r="EH67" s="11">
        <f t="shared" si="17"/>
        <v>2798.4</v>
      </c>
      <c r="EL67" s="3">
        <v>15</v>
      </c>
      <c r="EM67" s="14">
        <v>31.9</v>
      </c>
      <c r="EN67" s="11">
        <v>132</v>
      </c>
      <c r="EO67" s="11">
        <f t="shared" si="31"/>
        <v>4210.8</v>
      </c>
      <c r="EV67" s="11">
        <f t="shared" si="20"/>
        <v>0</v>
      </c>
      <c r="FC67" s="11">
        <f t="shared" si="21"/>
        <v>0</v>
      </c>
      <c r="FJ67" s="11">
        <f t="shared" si="22"/>
        <v>0</v>
      </c>
      <c r="FQ67" s="11">
        <f t="shared" si="23"/>
        <v>0</v>
      </c>
      <c r="FX67" s="11">
        <f t="shared" si="24"/>
        <v>0</v>
      </c>
      <c r="GB67" s="3">
        <v>25</v>
      </c>
      <c r="GC67" s="14">
        <v>49.5</v>
      </c>
      <c r="GD67" s="11">
        <v>132</v>
      </c>
      <c r="GE67" s="11">
        <f t="shared" si="25"/>
        <v>6534</v>
      </c>
      <c r="GI67" s="3">
        <v>15</v>
      </c>
      <c r="GJ67" s="14">
        <v>30.8</v>
      </c>
      <c r="GK67" s="11">
        <v>132</v>
      </c>
      <c r="GL67" s="11">
        <f t="shared" si="26"/>
        <v>4065.6</v>
      </c>
      <c r="GS67" s="11">
        <f t="shared" si="27"/>
        <v>0</v>
      </c>
      <c r="GW67" s="3">
        <v>7</v>
      </c>
      <c r="GX67" s="14">
        <v>14.8</v>
      </c>
      <c r="GY67" s="11">
        <v>132</v>
      </c>
      <c r="GZ67" s="11">
        <f t="shared" si="28"/>
        <v>1953.6000000000001</v>
      </c>
      <c r="HD67" s="3">
        <v>5</v>
      </c>
      <c r="HE67" s="14">
        <v>9.6</v>
      </c>
      <c r="HF67" s="11">
        <v>132</v>
      </c>
      <c r="HG67" s="11">
        <f t="shared" si="29"/>
        <v>1267.2</v>
      </c>
      <c r="HN67" s="11">
        <f t="shared" si="30"/>
        <v>0</v>
      </c>
      <c r="HU67" s="11">
        <f t="shared" si="32"/>
        <v>0</v>
      </c>
      <c r="HY67" s="3">
        <v>10</v>
      </c>
      <c r="HZ67" s="14">
        <v>19.3</v>
      </c>
      <c r="IA67" s="11">
        <v>132</v>
      </c>
      <c r="IB67" s="11">
        <f t="shared" si="33"/>
        <v>2547.6</v>
      </c>
      <c r="IF67" s="3">
        <v>10</v>
      </c>
      <c r="IG67" s="14">
        <v>20.7</v>
      </c>
      <c r="IH67" s="11">
        <v>132</v>
      </c>
      <c r="II67" s="11">
        <f t="shared" si="34"/>
        <v>2732.4</v>
      </c>
      <c r="IM67" s="3">
        <v>5</v>
      </c>
      <c r="IN67" s="14">
        <v>8</v>
      </c>
      <c r="IO67" s="11">
        <v>135</v>
      </c>
      <c r="IP67" s="11">
        <f t="shared" si="35"/>
        <v>1080</v>
      </c>
      <c r="IT67" s="3">
        <v>15</v>
      </c>
      <c r="IU67" s="14">
        <v>28.9</v>
      </c>
      <c r="IV67" s="11">
        <v>132</v>
      </c>
      <c r="IW67" s="11">
        <f t="shared" si="36"/>
        <v>3814.7999999999997</v>
      </c>
      <c r="JD67" s="11">
        <f t="shared" si="37"/>
        <v>0</v>
      </c>
      <c r="JK67" s="11">
        <f t="shared" si="38"/>
        <v>0</v>
      </c>
      <c r="JR67" s="11">
        <f t="shared" si="39"/>
        <v>0</v>
      </c>
      <c r="JY67" s="11">
        <f t="shared" si="40"/>
        <v>0</v>
      </c>
      <c r="KF67" s="11">
        <f t="shared" si="41"/>
        <v>0</v>
      </c>
      <c r="KM67" s="11">
        <f t="shared" si="42"/>
        <v>0</v>
      </c>
      <c r="KT67" s="11">
        <f t="shared" si="43"/>
        <v>0</v>
      </c>
      <c r="LA67" s="11">
        <f t="shared" si="44"/>
        <v>0</v>
      </c>
      <c r="LH67" s="11">
        <f t="shared" si="45"/>
        <v>0</v>
      </c>
      <c r="LL67" s="3">
        <v>15</v>
      </c>
      <c r="LM67" s="14">
        <v>32.299999999999997</v>
      </c>
      <c r="LN67" s="11">
        <v>132</v>
      </c>
      <c r="LO67" s="11">
        <f t="shared" si="46"/>
        <v>4263.5999999999995</v>
      </c>
      <c r="LV67" s="11">
        <f t="shared" si="47"/>
        <v>0</v>
      </c>
      <c r="LZ67" s="3">
        <v>70</v>
      </c>
      <c r="MA67" s="14">
        <v>135.1</v>
      </c>
      <c r="MB67" s="11">
        <v>129</v>
      </c>
      <c r="MC67" s="11">
        <f t="shared" si="48"/>
        <v>17427.899999999998</v>
      </c>
      <c r="MD67" s="11">
        <v>16000</v>
      </c>
      <c r="MG67" s="3">
        <v>25</v>
      </c>
      <c r="MH67" s="14">
        <v>46.4</v>
      </c>
      <c r="MI67" s="11">
        <v>132</v>
      </c>
      <c r="MJ67" s="11">
        <f t="shared" si="49"/>
        <v>6124.8</v>
      </c>
      <c r="MN67" s="3">
        <v>10</v>
      </c>
      <c r="MO67" s="14">
        <v>17.8</v>
      </c>
      <c r="MP67" s="11">
        <v>132</v>
      </c>
      <c r="MQ67" s="11">
        <f t="shared" si="50"/>
        <v>2349.6</v>
      </c>
      <c r="MX67" s="11">
        <f t="shared" si="51"/>
        <v>0</v>
      </c>
      <c r="NE67" s="11">
        <f t="shared" si="52"/>
        <v>0</v>
      </c>
      <c r="NL67" s="11">
        <f t="shared" si="53"/>
        <v>0</v>
      </c>
      <c r="NP67" s="3">
        <v>25</v>
      </c>
      <c r="NQ67" s="14">
        <v>47.4</v>
      </c>
      <c r="NR67" s="11">
        <v>131</v>
      </c>
      <c r="NS67" s="11">
        <f t="shared" si="54"/>
        <v>6209.4</v>
      </c>
      <c r="NW67" s="3">
        <v>10</v>
      </c>
      <c r="NX67" s="14">
        <v>19.899999999999999</v>
      </c>
      <c r="NY67" s="11">
        <v>131</v>
      </c>
      <c r="NZ67" s="11">
        <f t="shared" si="55"/>
        <v>2606.8999999999996</v>
      </c>
      <c r="OG67" s="11">
        <f t="shared" si="56"/>
        <v>0</v>
      </c>
      <c r="ON67" s="11">
        <f t="shared" si="57"/>
        <v>0</v>
      </c>
      <c r="OU67" s="11">
        <f t="shared" si="58"/>
        <v>0</v>
      </c>
      <c r="PB67" s="11">
        <f t="shared" si="59"/>
        <v>0</v>
      </c>
      <c r="PF67" s="3">
        <v>25</v>
      </c>
      <c r="PG67" s="14">
        <v>46.4</v>
      </c>
      <c r="PH67" s="11">
        <v>131</v>
      </c>
      <c r="PI67" s="11">
        <f t="shared" si="60"/>
        <v>6078.4</v>
      </c>
      <c r="PM67" s="3">
        <v>15</v>
      </c>
      <c r="PN67" s="14">
        <v>29.2</v>
      </c>
      <c r="PO67" s="11">
        <v>132</v>
      </c>
      <c r="PP67" s="11">
        <f t="shared" si="61"/>
        <v>3854.4</v>
      </c>
      <c r="PW67" s="11">
        <f t="shared" si="62"/>
        <v>0</v>
      </c>
      <c r="QA67" s="3">
        <v>10</v>
      </c>
      <c r="QB67" s="14">
        <v>18.8</v>
      </c>
      <c r="QC67" s="11">
        <v>132</v>
      </c>
      <c r="QD67" s="11">
        <f t="shared" si="63"/>
        <v>2481.6</v>
      </c>
      <c r="QK67" s="11">
        <f t="shared" si="64"/>
        <v>0</v>
      </c>
      <c r="QO67" s="3">
        <v>10</v>
      </c>
      <c r="QP67" s="14">
        <v>18.2</v>
      </c>
      <c r="QQ67" s="11">
        <v>132</v>
      </c>
      <c r="QR67" s="11">
        <f t="shared" si="65"/>
        <v>2402.4</v>
      </c>
      <c r="QY67" s="11">
        <f t="shared" si="66"/>
        <v>0</v>
      </c>
      <c r="RF67" s="11">
        <f t="shared" si="67"/>
        <v>0</v>
      </c>
      <c r="RM67" s="11">
        <f t="shared" si="68"/>
        <v>0</v>
      </c>
      <c r="RT67" s="11">
        <f t="shared" si="69"/>
        <v>0</v>
      </c>
      <c r="SA67" s="11">
        <f t="shared" si="70"/>
        <v>0</v>
      </c>
      <c r="SH67" s="11">
        <f t="shared" si="71"/>
        <v>0</v>
      </c>
      <c r="SO67" s="11">
        <f t="shared" si="72"/>
        <v>0</v>
      </c>
      <c r="SV67" s="11">
        <f t="shared" si="73"/>
        <v>0</v>
      </c>
      <c r="TC67" s="11">
        <f t="shared" si="74"/>
        <v>0</v>
      </c>
      <c r="TJ67" s="11">
        <f t="shared" si="75"/>
        <v>0</v>
      </c>
      <c r="TQ67" s="11">
        <f t="shared" si="76"/>
        <v>0</v>
      </c>
      <c r="TX67" s="11">
        <f t="shared" si="77"/>
        <v>0</v>
      </c>
      <c r="UE67" s="11">
        <f t="shared" si="78"/>
        <v>0</v>
      </c>
      <c r="UL67" s="11">
        <f t="shared" si="79"/>
        <v>0</v>
      </c>
      <c r="US67" s="11">
        <f t="shared" si="80"/>
        <v>0</v>
      </c>
    </row>
    <row r="68" spans="1:565" x14ac:dyDescent="0.2">
      <c r="A68" s="52">
        <v>44651</v>
      </c>
      <c r="B68" s="3">
        <v>70</v>
      </c>
      <c r="C68" s="14">
        <v>148.80000000000001</v>
      </c>
      <c r="D68" s="11">
        <v>128</v>
      </c>
      <c r="E68" s="11">
        <f t="shared" si="0"/>
        <v>19046.400000000001</v>
      </c>
      <c r="I68" s="3">
        <v>10</v>
      </c>
      <c r="J68" s="14">
        <v>24.6</v>
      </c>
      <c r="K68" s="11">
        <v>129</v>
      </c>
      <c r="L68" s="11">
        <f t="shared" si="1"/>
        <v>3173.4</v>
      </c>
      <c r="S68" s="11">
        <f t="shared" si="2"/>
        <v>0</v>
      </c>
      <c r="Z68" s="11">
        <f t="shared" si="3"/>
        <v>0</v>
      </c>
      <c r="AG68" s="11">
        <f t="shared" si="4"/>
        <v>0</v>
      </c>
      <c r="AN68" s="11">
        <f t="shared" si="5"/>
        <v>0</v>
      </c>
      <c r="AR68" s="3">
        <v>25</v>
      </c>
      <c r="AS68" s="14">
        <v>57.6</v>
      </c>
      <c r="AT68" s="11">
        <v>129</v>
      </c>
      <c r="AU68" s="11">
        <f t="shared" si="6"/>
        <v>7430.4000000000005</v>
      </c>
      <c r="AY68" s="3">
        <v>25</v>
      </c>
      <c r="AZ68" s="14">
        <v>55.5</v>
      </c>
      <c r="BA68" s="11">
        <v>129</v>
      </c>
      <c r="BB68" s="11">
        <f t="shared" si="7"/>
        <v>7159.5</v>
      </c>
      <c r="BF68" s="3">
        <v>5</v>
      </c>
      <c r="BG68" s="14">
        <v>10.9</v>
      </c>
      <c r="BH68" s="11">
        <v>129</v>
      </c>
      <c r="BI68" s="11">
        <f t="shared" si="8"/>
        <v>1406.1000000000001</v>
      </c>
      <c r="BP68" s="11">
        <f t="shared" si="11"/>
        <v>0</v>
      </c>
      <c r="BW68" s="11">
        <f t="shared" si="12"/>
        <v>0</v>
      </c>
      <c r="CA68" s="3">
        <v>40</v>
      </c>
      <c r="CB68" s="14">
        <v>81.5</v>
      </c>
      <c r="CC68" s="11">
        <v>128</v>
      </c>
      <c r="CD68" s="11">
        <f t="shared" si="9"/>
        <v>10432</v>
      </c>
      <c r="CK68" s="11">
        <f t="shared" si="10"/>
        <v>0</v>
      </c>
      <c r="CO68" s="3">
        <v>10</v>
      </c>
      <c r="CP68" s="14">
        <v>23</v>
      </c>
      <c r="CQ68" s="11">
        <v>129</v>
      </c>
      <c r="CR68" s="11">
        <f t="shared" si="13"/>
        <v>2967</v>
      </c>
      <c r="CY68" s="11">
        <f t="shared" si="14"/>
        <v>0</v>
      </c>
      <c r="DF68" s="11">
        <f t="shared" si="18"/>
        <v>0</v>
      </c>
      <c r="DM68" s="11">
        <f t="shared" si="19"/>
        <v>0</v>
      </c>
      <c r="DQ68" s="3">
        <v>30</v>
      </c>
      <c r="DR68" s="14">
        <v>65.3</v>
      </c>
      <c r="DS68" s="11">
        <v>129</v>
      </c>
      <c r="DT68" s="11">
        <f t="shared" si="15"/>
        <v>8423.6999999999989</v>
      </c>
      <c r="DX68" s="3">
        <v>6</v>
      </c>
      <c r="DY68" s="14">
        <v>13.1</v>
      </c>
      <c r="DZ68" s="11">
        <v>129</v>
      </c>
      <c r="EA68" s="11">
        <f t="shared" si="16"/>
        <v>1689.8999999999999</v>
      </c>
      <c r="EH68" s="11">
        <f t="shared" si="17"/>
        <v>0</v>
      </c>
      <c r="EL68" s="3">
        <v>15</v>
      </c>
      <c r="EM68" s="14">
        <v>34.5</v>
      </c>
      <c r="EN68" s="11">
        <v>129</v>
      </c>
      <c r="EO68" s="11">
        <f t="shared" si="31"/>
        <v>4450.5</v>
      </c>
      <c r="EV68" s="11">
        <f t="shared" si="20"/>
        <v>0</v>
      </c>
      <c r="FC68" s="11">
        <f t="shared" si="21"/>
        <v>0</v>
      </c>
      <c r="FJ68" s="11">
        <f t="shared" si="22"/>
        <v>0</v>
      </c>
      <c r="FQ68" s="11">
        <f t="shared" si="23"/>
        <v>0</v>
      </c>
      <c r="FX68" s="11">
        <f t="shared" si="24"/>
        <v>0</v>
      </c>
      <c r="GB68" s="3">
        <v>20</v>
      </c>
      <c r="GC68" s="14">
        <v>43.4</v>
      </c>
      <c r="GD68" s="11">
        <v>129</v>
      </c>
      <c r="GE68" s="11">
        <f t="shared" si="25"/>
        <v>5598.5999999999995</v>
      </c>
      <c r="GI68" s="3">
        <v>5</v>
      </c>
      <c r="GJ68" s="14">
        <v>10.3</v>
      </c>
      <c r="GK68" s="11">
        <v>129</v>
      </c>
      <c r="GL68" s="11">
        <f t="shared" si="26"/>
        <v>1328.7</v>
      </c>
      <c r="GS68" s="11">
        <f t="shared" si="27"/>
        <v>0</v>
      </c>
      <c r="GW68" s="3">
        <v>8</v>
      </c>
      <c r="GX68" s="14">
        <v>18.8</v>
      </c>
      <c r="GY68" s="11">
        <v>129</v>
      </c>
      <c r="GZ68" s="11">
        <f t="shared" si="28"/>
        <v>2425.2000000000003</v>
      </c>
      <c r="HG68" s="11">
        <f t="shared" si="29"/>
        <v>0</v>
      </c>
      <c r="HN68" s="11">
        <f t="shared" si="30"/>
        <v>0</v>
      </c>
      <c r="HU68" s="11">
        <f t="shared" si="32"/>
        <v>0</v>
      </c>
      <c r="HY68" s="3">
        <v>5</v>
      </c>
      <c r="HZ68" s="14">
        <v>9.8000000000000007</v>
      </c>
      <c r="IA68" s="11">
        <v>129</v>
      </c>
      <c r="IB68" s="11">
        <f t="shared" si="33"/>
        <v>1264.2</v>
      </c>
      <c r="II68" s="11">
        <f t="shared" si="34"/>
        <v>0</v>
      </c>
      <c r="IM68" s="3">
        <v>5</v>
      </c>
      <c r="IN68" s="14">
        <v>13.2</v>
      </c>
      <c r="IO68" s="11">
        <v>132</v>
      </c>
      <c r="IP68" s="11">
        <f t="shared" si="35"/>
        <v>1742.3999999999999</v>
      </c>
      <c r="IT68" s="3">
        <v>10</v>
      </c>
      <c r="IU68" s="14">
        <v>23.1</v>
      </c>
      <c r="IV68" s="11">
        <v>129</v>
      </c>
      <c r="IW68" s="11">
        <f t="shared" si="36"/>
        <v>2979.9</v>
      </c>
      <c r="JD68" s="11">
        <f t="shared" si="37"/>
        <v>0</v>
      </c>
      <c r="JK68" s="11">
        <f t="shared" si="38"/>
        <v>0</v>
      </c>
      <c r="JR68" s="11">
        <f t="shared" si="39"/>
        <v>0</v>
      </c>
      <c r="JY68" s="11">
        <f t="shared" si="40"/>
        <v>0</v>
      </c>
      <c r="KF68" s="11">
        <f t="shared" si="41"/>
        <v>0</v>
      </c>
      <c r="KM68" s="11">
        <f t="shared" si="42"/>
        <v>0</v>
      </c>
      <c r="KT68" s="11">
        <f t="shared" si="43"/>
        <v>0</v>
      </c>
      <c r="LA68" s="11">
        <f t="shared" si="44"/>
        <v>0</v>
      </c>
      <c r="LH68" s="11">
        <f t="shared" si="45"/>
        <v>0</v>
      </c>
      <c r="LL68" s="3">
        <v>10</v>
      </c>
      <c r="LM68" s="14">
        <v>21.9</v>
      </c>
      <c r="LN68" s="11">
        <v>129</v>
      </c>
      <c r="LO68" s="11">
        <f t="shared" si="46"/>
        <v>2825.1</v>
      </c>
      <c r="LV68" s="11">
        <f t="shared" si="47"/>
        <v>0</v>
      </c>
      <c r="LZ68" s="3">
        <v>50</v>
      </c>
      <c r="MA68" s="14">
        <v>114.3</v>
      </c>
      <c r="MB68" s="11">
        <v>125</v>
      </c>
      <c r="MC68" s="11">
        <f t="shared" si="48"/>
        <v>14287.5</v>
      </c>
      <c r="MG68" s="3">
        <v>30</v>
      </c>
      <c r="MH68" s="14">
        <v>62.6</v>
      </c>
      <c r="MI68" s="11">
        <v>129</v>
      </c>
      <c r="MJ68" s="11">
        <f t="shared" si="49"/>
        <v>8075.4000000000005</v>
      </c>
      <c r="MN68" s="3">
        <v>15</v>
      </c>
      <c r="MO68" s="14">
        <v>31.9</v>
      </c>
      <c r="MP68" s="11">
        <v>129</v>
      </c>
      <c r="MQ68" s="11">
        <f t="shared" si="50"/>
        <v>4115.0999999999995</v>
      </c>
      <c r="MX68" s="11">
        <f t="shared" si="51"/>
        <v>0</v>
      </c>
      <c r="NE68" s="11">
        <f t="shared" si="52"/>
        <v>0</v>
      </c>
      <c r="NL68" s="11">
        <f t="shared" si="53"/>
        <v>0</v>
      </c>
      <c r="NP68" s="3">
        <v>20</v>
      </c>
      <c r="NQ68" s="14">
        <v>43.5</v>
      </c>
      <c r="NR68" s="11">
        <v>128</v>
      </c>
      <c r="NS68" s="11">
        <f t="shared" si="54"/>
        <v>5568</v>
      </c>
      <c r="NW68" s="3">
        <v>5</v>
      </c>
      <c r="NX68" s="14">
        <v>11.2</v>
      </c>
      <c r="NY68" s="11">
        <v>128</v>
      </c>
      <c r="NZ68" s="11">
        <f t="shared" si="55"/>
        <v>1433.6</v>
      </c>
      <c r="OG68" s="11">
        <f t="shared" si="56"/>
        <v>0</v>
      </c>
      <c r="ON68" s="11">
        <f t="shared" si="57"/>
        <v>0</v>
      </c>
      <c r="OU68" s="11">
        <f t="shared" si="58"/>
        <v>0</v>
      </c>
      <c r="PB68" s="11">
        <f t="shared" si="59"/>
        <v>0</v>
      </c>
      <c r="PI68" s="11">
        <f t="shared" si="60"/>
        <v>0</v>
      </c>
      <c r="PP68" s="11">
        <f t="shared" si="61"/>
        <v>0</v>
      </c>
      <c r="PW68" s="11">
        <f t="shared" si="62"/>
        <v>0</v>
      </c>
      <c r="QD68" s="11">
        <f t="shared" si="63"/>
        <v>0</v>
      </c>
      <c r="QK68" s="11">
        <f t="shared" si="64"/>
        <v>0</v>
      </c>
      <c r="QO68" s="3">
        <v>10</v>
      </c>
      <c r="QP68" s="14">
        <v>22.4</v>
      </c>
      <c r="QQ68" s="11">
        <v>129</v>
      </c>
      <c r="QR68" s="11">
        <f t="shared" si="65"/>
        <v>2889.6</v>
      </c>
      <c r="QY68" s="11">
        <f t="shared" si="66"/>
        <v>0</v>
      </c>
      <c r="RF68" s="11">
        <f t="shared" si="67"/>
        <v>0</v>
      </c>
      <c r="RM68" s="11">
        <f t="shared" si="68"/>
        <v>0</v>
      </c>
      <c r="RT68" s="11">
        <f t="shared" si="69"/>
        <v>0</v>
      </c>
      <c r="SA68" s="11">
        <f t="shared" si="70"/>
        <v>0</v>
      </c>
      <c r="SH68" s="11">
        <f t="shared" si="71"/>
        <v>0</v>
      </c>
      <c r="SO68" s="11">
        <f t="shared" si="72"/>
        <v>0</v>
      </c>
      <c r="SV68" s="11">
        <f t="shared" si="73"/>
        <v>0</v>
      </c>
      <c r="TC68" s="11">
        <f t="shared" si="74"/>
        <v>0</v>
      </c>
      <c r="TJ68" s="11">
        <f t="shared" si="75"/>
        <v>0</v>
      </c>
      <c r="TQ68" s="11">
        <f t="shared" si="76"/>
        <v>0</v>
      </c>
      <c r="TX68" s="11">
        <f t="shared" si="77"/>
        <v>0</v>
      </c>
      <c r="UE68" s="11">
        <f t="shared" si="78"/>
        <v>0</v>
      </c>
      <c r="UL68" s="11">
        <f t="shared" si="79"/>
        <v>0</v>
      </c>
      <c r="US68" s="11">
        <f t="shared" si="80"/>
        <v>0</v>
      </c>
    </row>
    <row r="69" spans="1:565" x14ac:dyDescent="0.2">
      <c r="A69" s="52">
        <v>44652</v>
      </c>
      <c r="B69" s="3">
        <v>140</v>
      </c>
      <c r="C69" s="14">
        <v>310.3</v>
      </c>
      <c r="D69" s="11">
        <v>125</v>
      </c>
      <c r="E69" s="11">
        <f t="shared" si="0"/>
        <v>38787.5</v>
      </c>
      <c r="I69" s="3">
        <v>10</v>
      </c>
      <c r="J69" s="14">
        <v>22.4</v>
      </c>
      <c r="K69" s="11">
        <v>126</v>
      </c>
      <c r="L69" s="11">
        <f t="shared" si="1"/>
        <v>2822.3999999999996</v>
      </c>
      <c r="S69" s="11">
        <f t="shared" si="2"/>
        <v>0</v>
      </c>
      <c r="Z69" s="11">
        <f t="shared" si="3"/>
        <v>0</v>
      </c>
      <c r="AG69" s="11">
        <f t="shared" si="4"/>
        <v>0</v>
      </c>
      <c r="AK69" s="3">
        <v>15</v>
      </c>
      <c r="AL69" s="14">
        <v>34</v>
      </c>
      <c r="AM69" s="11">
        <v>128</v>
      </c>
      <c r="AN69" s="11">
        <f t="shared" si="5"/>
        <v>4352</v>
      </c>
      <c r="AR69" s="3">
        <v>30</v>
      </c>
      <c r="AS69" s="14">
        <v>67.900000000000006</v>
      </c>
      <c r="AT69" s="11">
        <v>126</v>
      </c>
      <c r="AU69" s="11">
        <f t="shared" si="6"/>
        <v>8555.4000000000015</v>
      </c>
      <c r="AY69" s="3">
        <v>15</v>
      </c>
      <c r="AZ69" s="14">
        <v>34.299999999999997</v>
      </c>
      <c r="BA69" s="11">
        <v>126</v>
      </c>
      <c r="BB69" s="11">
        <f t="shared" si="7"/>
        <v>4321.7999999999993</v>
      </c>
      <c r="BF69" s="3">
        <v>15</v>
      </c>
      <c r="BG69" s="14">
        <v>36.200000000000003</v>
      </c>
      <c r="BH69" s="11">
        <v>126</v>
      </c>
      <c r="BI69" s="11">
        <f t="shared" si="8"/>
        <v>4561.2000000000007</v>
      </c>
      <c r="BP69" s="11">
        <f t="shared" si="11"/>
        <v>0</v>
      </c>
      <c r="BW69" s="11">
        <f t="shared" si="12"/>
        <v>0</v>
      </c>
      <c r="CA69" s="3">
        <v>60</v>
      </c>
      <c r="CB69" s="14">
        <v>125.6</v>
      </c>
      <c r="CC69" s="11">
        <v>125</v>
      </c>
      <c r="CD69" s="11">
        <f t="shared" si="9"/>
        <v>15700</v>
      </c>
      <c r="CK69" s="11">
        <f t="shared" si="10"/>
        <v>0</v>
      </c>
      <c r="CR69" s="11">
        <f t="shared" si="13"/>
        <v>0</v>
      </c>
      <c r="CY69" s="11">
        <f t="shared" si="14"/>
        <v>0</v>
      </c>
      <c r="DF69" s="11">
        <f t="shared" si="18"/>
        <v>0</v>
      </c>
      <c r="DM69" s="11">
        <f t="shared" si="19"/>
        <v>0</v>
      </c>
      <c r="DQ69" s="3">
        <v>20</v>
      </c>
      <c r="DR69" s="14">
        <v>42.1</v>
      </c>
      <c r="DS69" s="11">
        <v>126</v>
      </c>
      <c r="DT69" s="11">
        <f t="shared" si="15"/>
        <v>5304.6</v>
      </c>
      <c r="DX69" s="3">
        <v>6</v>
      </c>
      <c r="DY69" s="14">
        <v>11.2</v>
      </c>
      <c r="DZ69" s="11">
        <v>126</v>
      </c>
      <c r="EA69" s="11">
        <f t="shared" si="16"/>
        <v>1411.1999999999998</v>
      </c>
      <c r="EE69" s="3">
        <v>10</v>
      </c>
      <c r="EF69" s="14">
        <v>22</v>
      </c>
      <c r="EG69" s="11">
        <v>126</v>
      </c>
      <c r="EH69" s="11">
        <f t="shared" si="17"/>
        <v>2772</v>
      </c>
      <c r="EL69" s="3">
        <v>10</v>
      </c>
      <c r="EM69" s="14">
        <v>26.2</v>
      </c>
      <c r="EN69" s="11">
        <v>126</v>
      </c>
      <c r="EO69" s="11">
        <f t="shared" si="31"/>
        <v>3301.2</v>
      </c>
      <c r="EV69" s="11">
        <f t="shared" si="20"/>
        <v>0</v>
      </c>
      <c r="FC69" s="11">
        <f t="shared" si="21"/>
        <v>0</v>
      </c>
      <c r="FJ69" s="11">
        <f t="shared" si="22"/>
        <v>0</v>
      </c>
      <c r="FQ69" s="11">
        <f t="shared" si="23"/>
        <v>0</v>
      </c>
      <c r="FX69" s="11">
        <f t="shared" si="24"/>
        <v>0</v>
      </c>
      <c r="GB69" s="3">
        <v>20</v>
      </c>
      <c r="GC69" s="14">
        <v>46.5</v>
      </c>
      <c r="GD69" s="11">
        <v>126</v>
      </c>
      <c r="GE69" s="11">
        <f t="shared" si="25"/>
        <v>5859</v>
      </c>
      <c r="GI69" s="3">
        <v>10</v>
      </c>
      <c r="GJ69" s="14">
        <v>22.1</v>
      </c>
      <c r="GK69" s="11">
        <v>126</v>
      </c>
      <c r="GL69" s="11">
        <f t="shared" si="26"/>
        <v>2784.6000000000004</v>
      </c>
      <c r="GS69" s="11">
        <f t="shared" si="27"/>
        <v>0</v>
      </c>
      <c r="GW69" s="3">
        <v>10</v>
      </c>
      <c r="GX69" s="14">
        <v>20.399999999999999</v>
      </c>
      <c r="GY69" s="11">
        <v>126</v>
      </c>
      <c r="GZ69" s="11">
        <f t="shared" si="28"/>
        <v>2570.3999999999996</v>
      </c>
      <c r="HD69" s="3">
        <v>10</v>
      </c>
      <c r="HE69" s="14">
        <v>20.5</v>
      </c>
      <c r="HF69" s="11">
        <v>126</v>
      </c>
      <c r="HG69" s="11">
        <f t="shared" si="29"/>
        <v>2583</v>
      </c>
      <c r="HN69" s="11">
        <f t="shared" si="30"/>
        <v>0</v>
      </c>
      <c r="HU69" s="11">
        <f t="shared" si="32"/>
        <v>0</v>
      </c>
      <c r="HY69" s="3">
        <v>15</v>
      </c>
      <c r="HZ69" s="14">
        <v>34.700000000000003</v>
      </c>
      <c r="IA69" s="11">
        <v>126</v>
      </c>
      <c r="IB69" s="11">
        <f t="shared" si="33"/>
        <v>4372.2000000000007</v>
      </c>
      <c r="IF69" s="3">
        <v>15</v>
      </c>
      <c r="IG69" s="14">
        <v>32.5</v>
      </c>
      <c r="IH69" s="11">
        <v>126</v>
      </c>
      <c r="II69" s="11">
        <f t="shared" si="34"/>
        <v>4095</v>
      </c>
      <c r="IP69" s="11">
        <f t="shared" si="35"/>
        <v>0</v>
      </c>
      <c r="IT69" s="3">
        <v>10</v>
      </c>
      <c r="IU69" s="14">
        <v>22.5</v>
      </c>
      <c r="IV69" s="11">
        <v>126</v>
      </c>
      <c r="IW69" s="11">
        <f t="shared" si="36"/>
        <v>2835</v>
      </c>
      <c r="JD69" s="11">
        <f t="shared" si="37"/>
        <v>0</v>
      </c>
      <c r="JK69" s="11">
        <f t="shared" si="38"/>
        <v>0</v>
      </c>
      <c r="JR69" s="11">
        <f t="shared" si="39"/>
        <v>0</v>
      </c>
      <c r="JY69" s="11">
        <f t="shared" si="40"/>
        <v>0</v>
      </c>
      <c r="KC69" s="3">
        <v>10</v>
      </c>
      <c r="KD69" s="14">
        <v>17.399999999999999</v>
      </c>
      <c r="KE69" s="11">
        <v>126</v>
      </c>
      <c r="KF69" s="11">
        <f t="shared" si="41"/>
        <v>2192.3999999999996</v>
      </c>
      <c r="KM69" s="11">
        <f t="shared" si="42"/>
        <v>0</v>
      </c>
      <c r="KT69" s="11">
        <f t="shared" si="43"/>
        <v>0</v>
      </c>
      <c r="LA69" s="11">
        <f t="shared" si="44"/>
        <v>0</v>
      </c>
      <c r="LH69" s="11">
        <f t="shared" si="45"/>
        <v>0</v>
      </c>
      <c r="LL69" s="3">
        <v>10</v>
      </c>
      <c r="LM69" s="14">
        <v>21.5</v>
      </c>
      <c r="LN69" s="11">
        <v>126</v>
      </c>
      <c r="LO69" s="11">
        <f t="shared" si="46"/>
        <v>2709</v>
      </c>
      <c r="LV69" s="11">
        <f t="shared" si="47"/>
        <v>0</v>
      </c>
      <c r="LZ69" s="3">
        <v>120</v>
      </c>
      <c r="MA69" s="14">
        <v>317.5</v>
      </c>
      <c r="MB69" s="11">
        <v>123</v>
      </c>
      <c r="MC69" s="11">
        <f t="shared" si="48"/>
        <v>39052.5</v>
      </c>
      <c r="MG69" s="3">
        <v>35</v>
      </c>
      <c r="MH69" s="14">
        <v>76.2</v>
      </c>
      <c r="MI69" s="11">
        <v>126</v>
      </c>
      <c r="MJ69" s="11">
        <f t="shared" si="49"/>
        <v>9601.2000000000007</v>
      </c>
      <c r="MN69" s="3">
        <v>15</v>
      </c>
      <c r="MO69" s="14">
        <v>32.700000000000003</v>
      </c>
      <c r="MP69" s="11">
        <v>126</v>
      </c>
      <c r="MQ69" s="11">
        <f t="shared" si="50"/>
        <v>4120.2000000000007</v>
      </c>
      <c r="MX69" s="11">
        <f t="shared" si="51"/>
        <v>0</v>
      </c>
      <c r="NE69" s="11">
        <f t="shared" si="52"/>
        <v>0</v>
      </c>
      <c r="NI69" s="3">
        <v>40</v>
      </c>
      <c r="NJ69" s="14">
        <v>89.9</v>
      </c>
      <c r="NK69" s="11">
        <v>126</v>
      </c>
      <c r="NL69" s="11">
        <f t="shared" si="53"/>
        <v>11327.400000000001</v>
      </c>
      <c r="NP69" s="3">
        <v>40</v>
      </c>
      <c r="NQ69" s="14">
        <v>88.7</v>
      </c>
      <c r="NR69" s="11">
        <v>125</v>
      </c>
      <c r="NS69" s="11">
        <f t="shared" si="54"/>
        <v>11087.5</v>
      </c>
      <c r="NW69" s="3">
        <v>10</v>
      </c>
      <c r="NX69" s="14">
        <v>21.4</v>
      </c>
      <c r="NY69" s="11">
        <v>125</v>
      </c>
      <c r="NZ69" s="11">
        <f t="shared" si="55"/>
        <v>2675</v>
      </c>
      <c r="OG69" s="11">
        <f t="shared" si="56"/>
        <v>0</v>
      </c>
      <c r="ON69" s="11">
        <f t="shared" si="57"/>
        <v>0</v>
      </c>
      <c r="OU69" s="11">
        <f t="shared" si="58"/>
        <v>0</v>
      </c>
      <c r="PB69" s="11">
        <f t="shared" si="59"/>
        <v>0</v>
      </c>
      <c r="PF69" s="3">
        <v>5</v>
      </c>
      <c r="PG69" s="14">
        <v>9.4</v>
      </c>
      <c r="PH69" s="11">
        <v>126</v>
      </c>
      <c r="PI69" s="11">
        <f t="shared" si="60"/>
        <v>1184.4000000000001</v>
      </c>
      <c r="PM69" s="3">
        <v>15</v>
      </c>
      <c r="PN69" s="14">
        <v>29.6</v>
      </c>
      <c r="PO69" s="11">
        <v>126</v>
      </c>
      <c r="PP69" s="11">
        <f t="shared" si="61"/>
        <v>3729.6000000000004</v>
      </c>
      <c r="PT69" s="3">
        <v>5</v>
      </c>
      <c r="PU69" s="14">
        <v>9.6999999999999993</v>
      </c>
      <c r="PV69" s="11">
        <v>126</v>
      </c>
      <c r="PW69" s="11">
        <f t="shared" si="62"/>
        <v>1222.1999999999998</v>
      </c>
      <c r="QA69" s="3">
        <v>5</v>
      </c>
      <c r="QB69" s="14">
        <v>10.1</v>
      </c>
      <c r="QC69" s="11">
        <v>126</v>
      </c>
      <c r="QD69" s="11">
        <f t="shared" si="63"/>
        <v>1272.5999999999999</v>
      </c>
      <c r="QK69" s="11">
        <f t="shared" si="64"/>
        <v>0</v>
      </c>
      <c r="QR69" s="11">
        <f t="shared" si="65"/>
        <v>0</v>
      </c>
      <c r="QY69" s="11">
        <f t="shared" si="66"/>
        <v>0</v>
      </c>
      <c r="RF69" s="11">
        <f t="shared" si="67"/>
        <v>0</v>
      </c>
      <c r="RM69" s="11">
        <f t="shared" si="68"/>
        <v>0</v>
      </c>
      <c r="RT69" s="11">
        <f t="shared" si="69"/>
        <v>0</v>
      </c>
      <c r="SA69" s="11">
        <f t="shared" si="70"/>
        <v>0</v>
      </c>
      <c r="SH69" s="11">
        <f t="shared" si="71"/>
        <v>0</v>
      </c>
      <c r="SO69" s="11">
        <f t="shared" si="72"/>
        <v>0</v>
      </c>
      <c r="SV69" s="11">
        <f t="shared" si="73"/>
        <v>0</v>
      </c>
      <c r="TC69" s="11">
        <f t="shared" si="74"/>
        <v>0</v>
      </c>
      <c r="TJ69" s="11">
        <f t="shared" si="75"/>
        <v>0</v>
      </c>
      <c r="TQ69" s="11">
        <f t="shared" si="76"/>
        <v>0</v>
      </c>
      <c r="TX69" s="11">
        <f t="shared" si="77"/>
        <v>0</v>
      </c>
      <c r="UE69" s="11">
        <f t="shared" si="78"/>
        <v>0</v>
      </c>
      <c r="UL69" s="11">
        <f t="shared" si="79"/>
        <v>0</v>
      </c>
      <c r="US69" s="11">
        <f t="shared" si="80"/>
        <v>0</v>
      </c>
    </row>
    <row r="70" spans="1:565" x14ac:dyDescent="0.2">
      <c r="A70" s="52">
        <v>44653</v>
      </c>
      <c r="E70" s="11">
        <f t="shared" si="0"/>
        <v>0</v>
      </c>
      <c r="L70" s="11">
        <f t="shared" ref="L70:L133" si="81">J70*K70</f>
        <v>0</v>
      </c>
      <c r="S70" s="11">
        <f t="shared" ref="S70:S133" si="82">Q70*R70</f>
        <v>0</v>
      </c>
      <c r="Z70" s="11">
        <f t="shared" ref="Z70:Z133" si="83">X70*Y70</f>
        <v>0</v>
      </c>
      <c r="AG70" s="11">
        <f t="shared" ref="AG70:AG133" si="84">AE70*AF70</f>
        <v>0</v>
      </c>
      <c r="AK70" s="3">
        <v>10</v>
      </c>
      <c r="AL70" s="14">
        <v>25.4</v>
      </c>
      <c r="AM70" s="11">
        <v>128</v>
      </c>
      <c r="AN70" s="11">
        <f t="shared" ref="AN70:AN135" si="85">AL70*AM70</f>
        <v>3251.2</v>
      </c>
      <c r="AR70" s="3">
        <v>25</v>
      </c>
      <c r="AS70" s="14">
        <v>61</v>
      </c>
      <c r="AT70" s="11">
        <v>126</v>
      </c>
      <c r="AU70" s="11">
        <f t="shared" ref="AU70:AU133" si="86">AS70*AT70</f>
        <v>7686</v>
      </c>
      <c r="AY70" s="3">
        <v>20</v>
      </c>
      <c r="AZ70" s="14">
        <v>36.799999999999997</v>
      </c>
      <c r="BA70" s="11">
        <v>126</v>
      </c>
      <c r="BB70" s="11">
        <f t="shared" ref="BB70:BB135" si="87">AZ70*BA70</f>
        <v>4636.7999999999993</v>
      </c>
      <c r="BI70" s="11">
        <f t="shared" ref="BI70:BI135" si="88">BG70*BH70</f>
        <v>0</v>
      </c>
      <c r="BP70" s="11">
        <f t="shared" si="11"/>
        <v>0</v>
      </c>
      <c r="BW70" s="11">
        <f t="shared" si="12"/>
        <v>0</v>
      </c>
      <c r="CA70" s="3">
        <v>10</v>
      </c>
      <c r="CB70" s="14">
        <v>25.8</v>
      </c>
      <c r="CC70" s="11">
        <v>126</v>
      </c>
      <c r="CD70" s="11">
        <f t="shared" si="9"/>
        <v>3250.8</v>
      </c>
      <c r="CK70" s="11">
        <f t="shared" si="10"/>
        <v>0</v>
      </c>
      <c r="CO70" s="3">
        <v>10</v>
      </c>
      <c r="CP70" s="14">
        <v>24.1</v>
      </c>
      <c r="CQ70" s="11">
        <v>126</v>
      </c>
      <c r="CR70" s="11">
        <f t="shared" si="13"/>
        <v>3036.6000000000004</v>
      </c>
      <c r="CY70" s="11">
        <f t="shared" si="14"/>
        <v>0</v>
      </c>
      <c r="DF70" s="11">
        <f t="shared" si="18"/>
        <v>0</v>
      </c>
      <c r="DM70" s="11">
        <f t="shared" si="19"/>
        <v>0</v>
      </c>
      <c r="DQ70" s="3">
        <v>10</v>
      </c>
      <c r="DR70" s="14">
        <v>25.8</v>
      </c>
      <c r="DS70" s="11">
        <v>126</v>
      </c>
      <c r="DT70" s="11">
        <f t="shared" si="15"/>
        <v>3250.8</v>
      </c>
      <c r="DX70" s="3">
        <v>5</v>
      </c>
      <c r="DY70" s="14">
        <v>11.3</v>
      </c>
      <c r="DZ70" s="11">
        <v>126</v>
      </c>
      <c r="EA70" s="11">
        <f t="shared" si="16"/>
        <v>1423.8000000000002</v>
      </c>
      <c r="EE70" s="3">
        <v>5</v>
      </c>
      <c r="EF70" s="14">
        <v>10.4</v>
      </c>
      <c r="EG70" s="11">
        <v>126</v>
      </c>
      <c r="EH70" s="11">
        <f t="shared" si="17"/>
        <v>1310.4000000000001</v>
      </c>
      <c r="EL70" s="3">
        <v>10</v>
      </c>
      <c r="EM70" s="14">
        <v>22.5</v>
      </c>
      <c r="EN70" s="11">
        <v>126</v>
      </c>
      <c r="EO70" s="11">
        <f t="shared" si="31"/>
        <v>2835</v>
      </c>
      <c r="ES70" s="3">
        <v>50</v>
      </c>
      <c r="ET70" s="14">
        <v>102.7</v>
      </c>
      <c r="EU70" s="11">
        <v>123</v>
      </c>
      <c r="EV70" s="11">
        <f t="shared" si="20"/>
        <v>12632.1</v>
      </c>
      <c r="FC70" s="11">
        <f t="shared" si="21"/>
        <v>0</v>
      </c>
      <c r="FJ70" s="11">
        <f t="shared" si="22"/>
        <v>0</v>
      </c>
      <c r="FQ70" s="11">
        <f t="shared" si="23"/>
        <v>0</v>
      </c>
      <c r="FX70" s="11">
        <f t="shared" si="24"/>
        <v>0</v>
      </c>
      <c r="GB70" s="3">
        <v>15</v>
      </c>
      <c r="GC70" s="14">
        <v>34.6</v>
      </c>
      <c r="GD70" s="11">
        <v>126</v>
      </c>
      <c r="GE70" s="11">
        <f t="shared" si="25"/>
        <v>4359.6000000000004</v>
      </c>
      <c r="GI70" s="3">
        <v>5</v>
      </c>
      <c r="GJ70" s="14">
        <v>12.2</v>
      </c>
      <c r="GK70" s="11">
        <v>126</v>
      </c>
      <c r="GL70" s="11">
        <f t="shared" si="26"/>
        <v>1537.1999999999998</v>
      </c>
      <c r="GP70" s="3">
        <v>15</v>
      </c>
      <c r="GQ70" s="14">
        <v>37.6</v>
      </c>
      <c r="GR70" s="11">
        <v>126</v>
      </c>
      <c r="GS70" s="11">
        <f t="shared" si="27"/>
        <v>4737.6000000000004</v>
      </c>
      <c r="GZ70" s="11">
        <f t="shared" si="28"/>
        <v>0</v>
      </c>
      <c r="HG70" s="11">
        <f t="shared" si="29"/>
        <v>0</v>
      </c>
      <c r="HN70" s="11">
        <f t="shared" si="30"/>
        <v>0</v>
      </c>
      <c r="HU70" s="11">
        <f t="shared" si="32"/>
        <v>0</v>
      </c>
      <c r="IB70" s="11">
        <f t="shared" si="33"/>
        <v>0</v>
      </c>
      <c r="II70" s="11">
        <f t="shared" si="34"/>
        <v>0</v>
      </c>
      <c r="IM70" s="3">
        <v>5</v>
      </c>
      <c r="IN70" s="14">
        <v>10.1</v>
      </c>
      <c r="IO70" s="11">
        <v>129</v>
      </c>
      <c r="IP70" s="11">
        <f t="shared" si="35"/>
        <v>1302.8999999999999</v>
      </c>
      <c r="IW70" s="11">
        <f t="shared" si="36"/>
        <v>0</v>
      </c>
      <c r="JD70" s="11">
        <f t="shared" si="37"/>
        <v>0</v>
      </c>
      <c r="JK70" s="11">
        <f t="shared" si="38"/>
        <v>0</v>
      </c>
      <c r="JR70" s="11">
        <f t="shared" si="39"/>
        <v>0</v>
      </c>
      <c r="JY70" s="11">
        <f t="shared" si="40"/>
        <v>0</v>
      </c>
      <c r="KC70" s="3">
        <v>5</v>
      </c>
      <c r="KD70" s="14">
        <v>11.4</v>
      </c>
      <c r="KE70" s="11">
        <v>126</v>
      </c>
      <c r="KF70" s="11">
        <f t="shared" si="41"/>
        <v>1436.4</v>
      </c>
      <c r="KM70" s="11">
        <f t="shared" si="42"/>
        <v>0</v>
      </c>
      <c r="KT70" s="11">
        <f t="shared" si="43"/>
        <v>0</v>
      </c>
      <c r="LA70" s="11">
        <f t="shared" si="44"/>
        <v>0</v>
      </c>
      <c r="LH70" s="11">
        <f t="shared" si="45"/>
        <v>0</v>
      </c>
      <c r="LL70" s="3">
        <v>5</v>
      </c>
      <c r="LM70" s="14">
        <v>11.4</v>
      </c>
      <c r="LN70" s="11">
        <v>126</v>
      </c>
      <c r="LO70" s="11">
        <f t="shared" si="46"/>
        <v>1436.4</v>
      </c>
      <c r="LV70" s="11">
        <f t="shared" si="47"/>
        <v>0</v>
      </c>
      <c r="MC70" s="11">
        <f t="shared" si="48"/>
        <v>0</v>
      </c>
      <c r="MG70" s="3">
        <v>10</v>
      </c>
      <c r="MH70" s="14">
        <v>20.5</v>
      </c>
      <c r="MI70" s="11">
        <v>126</v>
      </c>
      <c r="MJ70" s="11">
        <f t="shared" si="49"/>
        <v>2583</v>
      </c>
      <c r="MN70" s="3">
        <v>5</v>
      </c>
      <c r="MO70" s="14">
        <v>9.4</v>
      </c>
      <c r="MP70" s="11">
        <v>126</v>
      </c>
      <c r="MQ70" s="11">
        <f t="shared" si="50"/>
        <v>1184.4000000000001</v>
      </c>
      <c r="MX70" s="11">
        <f t="shared" si="51"/>
        <v>0</v>
      </c>
      <c r="NE70" s="11">
        <f t="shared" si="52"/>
        <v>0</v>
      </c>
      <c r="NI70" s="3">
        <v>50</v>
      </c>
      <c r="NJ70" s="14">
        <v>102.7</v>
      </c>
      <c r="NK70" s="11">
        <v>123</v>
      </c>
      <c r="NL70" s="11">
        <f t="shared" si="53"/>
        <v>12632.1</v>
      </c>
      <c r="NS70" s="11">
        <f t="shared" si="54"/>
        <v>0</v>
      </c>
      <c r="NZ70" s="11">
        <f t="shared" si="55"/>
        <v>0</v>
      </c>
      <c r="OG70" s="11">
        <f t="shared" si="56"/>
        <v>0</v>
      </c>
      <c r="ON70" s="11">
        <f t="shared" si="57"/>
        <v>0</v>
      </c>
      <c r="OU70" s="11">
        <f t="shared" si="58"/>
        <v>0</v>
      </c>
      <c r="PB70" s="11">
        <f t="shared" si="59"/>
        <v>0</v>
      </c>
      <c r="PI70" s="11">
        <f t="shared" si="60"/>
        <v>0</v>
      </c>
      <c r="PM70" s="3">
        <v>10</v>
      </c>
      <c r="PN70" s="14">
        <v>24.8</v>
      </c>
      <c r="PO70" s="11">
        <v>126</v>
      </c>
      <c r="PP70" s="11">
        <f t="shared" si="61"/>
        <v>3124.8</v>
      </c>
      <c r="PT70" s="3">
        <v>5</v>
      </c>
      <c r="PU70" s="14">
        <v>12.7</v>
      </c>
      <c r="PV70" s="11">
        <v>126</v>
      </c>
      <c r="PW70" s="11">
        <f t="shared" si="62"/>
        <v>1600.1999999999998</v>
      </c>
      <c r="QA70" s="3">
        <v>10</v>
      </c>
      <c r="QB70" s="14">
        <v>23.3</v>
      </c>
      <c r="QC70" s="11">
        <v>126</v>
      </c>
      <c r="QD70" s="11">
        <f t="shared" si="63"/>
        <v>2935.8</v>
      </c>
      <c r="QK70" s="11">
        <f t="shared" si="64"/>
        <v>0</v>
      </c>
      <c r="QO70" s="3">
        <v>5</v>
      </c>
      <c r="QP70" s="14">
        <v>10</v>
      </c>
      <c r="QQ70" s="11">
        <v>126</v>
      </c>
      <c r="QR70" s="11">
        <f t="shared" si="65"/>
        <v>1260</v>
      </c>
      <c r="QY70" s="11">
        <f t="shared" si="66"/>
        <v>0</v>
      </c>
      <c r="RF70" s="11">
        <f t="shared" si="67"/>
        <v>0</v>
      </c>
      <c r="RM70" s="11">
        <f t="shared" si="68"/>
        <v>0</v>
      </c>
      <c r="RT70" s="11">
        <f t="shared" si="69"/>
        <v>0</v>
      </c>
      <c r="SA70" s="11">
        <f t="shared" si="70"/>
        <v>0</v>
      </c>
      <c r="SH70" s="11">
        <f t="shared" si="71"/>
        <v>0</v>
      </c>
      <c r="SO70" s="11">
        <f t="shared" si="72"/>
        <v>0</v>
      </c>
      <c r="SV70" s="11">
        <f t="shared" si="73"/>
        <v>0</v>
      </c>
      <c r="TC70" s="11">
        <f t="shared" si="74"/>
        <v>0</v>
      </c>
      <c r="TJ70" s="11">
        <f t="shared" si="75"/>
        <v>0</v>
      </c>
      <c r="TQ70" s="11">
        <f t="shared" si="76"/>
        <v>0</v>
      </c>
      <c r="TX70" s="11">
        <f t="shared" si="77"/>
        <v>0</v>
      </c>
      <c r="UE70" s="11">
        <f t="shared" si="78"/>
        <v>0</v>
      </c>
      <c r="UL70" s="11">
        <f t="shared" si="79"/>
        <v>0</v>
      </c>
      <c r="US70" s="11">
        <f t="shared" si="80"/>
        <v>0</v>
      </c>
    </row>
    <row r="71" spans="1:565" x14ac:dyDescent="0.2">
      <c r="A71" s="52">
        <v>44654</v>
      </c>
      <c r="B71" s="3">
        <v>130</v>
      </c>
      <c r="C71" s="14">
        <v>249.8</v>
      </c>
      <c r="D71" s="11">
        <v>132</v>
      </c>
      <c r="E71" s="11">
        <f>C71*D71</f>
        <v>32973.599999999999</v>
      </c>
      <c r="I71" s="3">
        <v>13</v>
      </c>
      <c r="J71" s="14">
        <v>32.799999999999997</v>
      </c>
      <c r="K71" s="11">
        <v>133</v>
      </c>
      <c r="L71" s="11">
        <f t="shared" si="81"/>
        <v>4362.3999999999996</v>
      </c>
      <c r="S71" s="11">
        <f t="shared" si="82"/>
        <v>0</v>
      </c>
      <c r="Z71" s="11">
        <f t="shared" si="83"/>
        <v>0</v>
      </c>
      <c r="AG71" s="11">
        <f t="shared" si="84"/>
        <v>0</v>
      </c>
      <c r="AK71" s="3">
        <v>10</v>
      </c>
      <c r="AL71" s="14">
        <v>20.100000000000001</v>
      </c>
      <c r="AM71" s="11">
        <v>135</v>
      </c>
      <c r="AN71" s="11">
        <f t="shared" si="85"/>
        <v>2713.5</v>
      </c>
      <c r="AR71" s="3">
        <v>30</v>
      </c>
      <c r="AS71" s="14">
        <v>57.7</v>
      </c>
      <c r="AT71" s="11">
        <v>133</v>
      </c>
      <c r="AU71" s="11">
        <f t="shared" si="86"/>
        <v>7674.1</v>
      </c>
      <c r="AY71" s="3">
        <v>30</v>
      </c>
      <c r="AZ71" s="14">
        <v>58.7</v>
      </c>
      <c r="BA71" s="11">
        <v>133</v>
      </c>
      <c r="BB71" s="11">
        <f t="shared" si="87"/>
        <v>7807.1</v>
      </c>
      <c r="BF71" s="3">
        <v>23</v>
      </c>
      <c r="BG71" s="14">
        <v>54.8</v>
      </c>
      <c r="BH71" s="11">
        <v>133</v>
      </c>
      <c r="BI71" s="11">
        <f t="shared" si="88"/>
        <v>7288.4</v>
      </c>
      <c r="BM71" s="3">
        <v>10</v>
      </c>
      <c r="BN71" s="14">
        <v>20.9</v>
      </c>
      <c r="BO71" s="11">
        <v>137</v>
      </c>
      <c r="BP71" s="11">
        <f t="shared" si="11"/>
        <v>2863.2999999999997</v>
      </c>
      <c r="BW71" s="11">
        <f t="shared" si="12"/>
        <v>0</v>
      </c>
      <c r="CA71" s="3">
        <v>110</v>
      </c>
      <c r="CB71" s="14">
        <v>224.7</v>
      </c>
      <c r="CC71" s="11">
        <v>132</v>
      </c>
      <c r="CD71" s="11">
        <f t="shared" ref="CD71:CD141" si="89">CB71*CC71</f>
        <v>29660.399999999998</v>
      </c>
      <c r="CK71" s="11">
        <f t="shared" ref="CK71:CK133" si="90">CI71*CJ71</f>
        <v>0</v>
      </c>
      <c r="CO71" s="3">
        <v>10</v>
      </c>
      <c r="CP71" s="14">
        <v>24.7</v>
      </c>
      <c r="CQ71" s="11">
        <v>135</v>
      </c>
      <c r="CR71" s="11">
        <f t="shared" si="13"/>
        <v>3334.5</v>
      </c>
      <c r="CY71" s="11">
        <f t="shared" si="14"/>
        <v>0</v>
      </c>
      <c r="DF71" s="11">
        <f t="shared" si="18"/>
        <v>0</v>
      </c>
      <c r="DM71" s="11">
        <f t="shared" si="19"/>
        <v>0</v>
      </c>
      <c r="DQ71" s="3">
        <v>45</v>
      </c>
      <c r="DR71" s="14">
        <v>112.2</v>
      </c>
      <c r="DS71" s="11">
        <v>133</v>
      </c>
      <c r="DT71" s="11">
        <f t="shared" si="15"/>
        <v>14922.6</v>
      </c>
      <c r="DX71" s="3">
        <v>20</v>
      </c>
      <c r="DY71" s="14">
        <v>49.8</v>
      </c>
      <c r="DZ71" s="11">
        <v>133</v>
      </c>
      <c r="EA71" s="11">
        <f t="shared" si="16"/>
        <v>6623.4</v>
      </c>
      <c r="EE71" s="3">
        <v>25</v>
      </c>
      <c r="EF71" s="14">
        <v>62</v>
      </c>
      <c r="EG71" s="11">
        <v>133</v>
      </c>
      <c r="EH71" s="11">
        <f t="shared" si="17"/>
        <v>8246</v>
      </c>
      <c r="EL71" s="3">
        <v>25</v>
      </c>
      <c r="EM71" s="14">
        <v>64.400000000000006</v>
      </c>
      <c r="EN71" s="11">
        <v>133</v>
      </c>
      <c r="EO71" s="11">
        <f t="shared" si="31"/>
        <v>8565.2000000000007</v>
      </c>
      <c r="ES71" s="3">
        <v>70</v>
      </c>
      <c r="ET71" s="14">
        <v>185</v>
      </c>
      <c r="EU71" s="11">
        <v>129</v>
      </c>
      <c r="EV71" s="11">
        <f t="shared" si="20"/>
        <v>23865</v>
      </c>
      <c r="EX71" s="11">
        <f>EV71+EX59</f>
        <v>45647.3</v>
      </c>
      <c r="FC71" s="11">
        <f t="shared" si="21"/>
        <v>0</v>
      </c>
      <c r="FJ71" s="11">
        <f t="shared" si="22"/>
        <v>0</v>
      </c>
      <c r="FQ71" s="11">
        <f t="shared" si="23"/>
        <v>0</v>
      </c>
      <c r="FX71" s="11">
        <f t="shared" si="24"/>
        <v>0</v>
      </c>
      <c r="GB71" s="3">
        <v>40</v>
      </c>
      <c r="GC71" s="14">
        <v>79.900000000000006</v>
      </c>
      <c r="GD71" s="11">
        <v>133</v>
      </c>
      <c r="GE71" s="11">
        <f t="shared" si="25"/>
        <v>10626.7</v>
      </c>
      <c r="GI71" s="3">
        <v>27</v>
      </c>
      <c r="GJ71" s="14">
        <v>65.900000000000006</v>
      </c>
      <c r="GK71" s="11">
        <v>133</v>
      </c>
      <c r="GL71" s="11">
        <f t="shared" si="26"/>
        <v>8764.7000000000007</v>
      </c>
      <c r="GS71" s="11">
        <f t="shared" si="27"/>
        <v>0</v>
      </c>
      <c r="GW71" s="3">
        <v>20</v>
      </c>
      <c r="GX71" s="14">
        <v>39.4</v>
      </c>
      <c r="GY71" s="11">
        <v>133</v>
      </c>
      <c r="GZ71" s="11">
        <f t="shared" si="28"/>
        <v>5240.2</v>
      </c>
      <c r="HD71" s="3">
        <v>15</v>
      </c>
      <c r="HE71" s="14">
        <v>31.1</v>
      </c>
      <c r="HF71" s="11">
        <v>133</v>
      </c>
      <c r="HG71" s="11">
        <f t="shared" si="29"/>
        <v>4136.3</v>
      </c>
      <c r="HN71" s="11">
        <f t="shared" si="30"/>
        <v>0</v>
      </c>
      <c r="HU71" s="11">
        <f t="shared" si="32"/>
        <v>0</v>
      </c>
      <c r="HY71" s="3">
        <v>15</v>
      </c>
      <c r="HZ71" s="14">
        <v>36.700000000000003</v>
      </c>
      <c r="IA71" s="11">
        <v>133</v>
      </c>
      <c r="IB71" s="11">
        <f t="shared" si="33"/>
        <v>4881.1000000000004</v>
      </c>
      <c r="IF71" s="3">
        <v>30</v>
      </c>
      <c r="IG71" s="14">
        <v>57.7</v>
      </c>
      <c r="IH71" s="11">
        <v>133</v>
      </c>
      <c r="II71" s="11">
        <f t="shared" si="34"/>
        <v>7674.1</v>
      </c>
      <c r="IM71" s="3">
        <v>10</v>
      </c>
      <c r="IN71" s="14">
        <v>24</v>
      </c>
      <c r="IO71" s="11">
        <v>137</v>
      </c>
      <c r="IP71" s="11">
        <f t="shared" si="35"/>
        <v>3288</v>
      </c>
      <c r="IT71" s="3">
        <v>10</v>
      </c>
      <c r="IU71" s="14">
        <v>24.5</v>
      </c>
      <c r="IV71" s="11">
        <v>133</v>
      </c>
      <c r="IW71" s="11">
        <f t="shared" si="36"/>
        <v>3258.5</v>
      </c>
      <c r="JD71" s="11">
        <f t="shared" si="37"/>
        <v>0</v>
      </c>
      <c r="JK71" s="11">
        <f t="shared" si="38"/>
        <v>0</v>
      </c>
      <c r="JR71" s="11">
        <f t="shared" si="39"/>
        <v>0</v>
      </c>
      <c r="JY71" s="11">
        <f t="shared" si="40"/>
        <v>0</v>
      </c>
      <c r="KC71" s="3">
        <v>20</v>
      </c>
      <c r="KD71" s="14">
        <v>37.5</v>
      </c>
      <c r="KE71" s="11">
        <v>133</v>
      </c>
      <c r="KF71" s="11">
        <f t="shared" si="41"/>
        <v>4987.5</v>
      </c>
      <c r="KM71" s="11">
        <f t="shared" si="42"/>
        <v>0</v>
      </c>
      <c r="KT71" s="11">
        <f t="shared" si="43"/>
        <v>0</v>
      </c>
      <c r="LA71" s="11">
        <f t="shared" si="44"/>
        <v>0</v>
      </c>
      <c r="LH71" s="11">
        <f t="shared" si="45"/>
        <v>0</v>
      </c>
      <c r="LL71" s="3">
        <v>27</v>
      </c>
      <c r="LM71" s="14">
        <v>69.2</v>
      </c>
      <c r="LN71" s="11">
        <v>133</v>
      </c>
      <c r="LO71" s="11">
        <f t="shared" si="46"/>
        <v>9203.6</v>
      </c>
      <c r="LV71" s="11">
        <f t="shared" si="47"/>
        <v>0</v>
      </c>
      <c r="LZ71" s="3">
        <v>48</v>
      </c>
      <c r="MA71" s="14">
        <v>110.2</v>
      </c>
      <c r="MB71" s="11">
        <v>129</v>
      </c>
      <c r="MC71" s="11">
        <f t="shared" si="48"/>
        <v>14215.800000000001</v>
      </c>
      <c r="ME71" s="10">
        <f>MC66+MC67+MC68+MC69+MC71+ME64-MD65-MD67</f>
        <v>152849.9</v>
      </c>
      <c r="MG71" s="3">
        <v>80</v>
      </c>
      <c r="MH71" s="14">
        <v>157</v>
      </c>
      <c r="MI71" s="11">
        <v>133</v>
      </c>
      <c r="MJ71" s="11">
        <f t="shared" si="49"/>
        <v>20881</v>
      </c>
      <c r="MN71" s="3">
        <v>40</v>
      </c>
      <c r="MO71" s="14">
        <v>79.599999999999994</v>
      </c>
      <c r="MP71" s="11">
        <v>133</v>
      </c>
      <c r="MQ71" s="11">
        <f t="shared" si="50"/>
        <v>10586.8</v>
      </c>
      <c r="MX71" s="11">
        <f t="shared" si="51"/>
        <v>0</v>
      </c>
      <c r="NE71" s="11">
        <f t="shared" si="52"/>
        <v>0</v>
      </c>
      <c r="NI71" s="3">
        <v>53</v>
      </c>
      <c r="NJ71" s="14">
        <v>135.4</v>
      </c>
      <c r="NK71" s="11">
        <v>133</v>
      </c>
      <c r="NL71" s="11">
        <f t="shared" si="53"/>
        <v>18008.2</v>
      </c>
      <c r="NP71" s="3">
        <v>30</v>
      </c>
      <c r="NQ71" s="14">
        <v>61</v>
      </c>
      <c r="NR71" s="11">
        <v>132</v>
      </c>
      <c r="NS71" s="11">
        <f t="shared" si="54"/>
        <v>8052</v>
      </c>
      <c r="NW71" s="3">
        <v>15</v>
      </c>
      <c r="NX71" s="14">
        <v>30.8</v>
      </c>
      <c r="NY71" s="11">
        <v>132</v>
      </c>
      <c r="NZ71" s="11">
        <f t="shared" si="55"/>
        <v>4065.6</v>
      </c>
      <c r="OG71" s="11">
        <f t="shared" si="56"/>
        <v>0</v>
      </c>
      <c r="ON71" s="11">
        <f t="shared" si="57"/>
        <v>0</v>
      </c>
      <c r="OU71" s="11">
        <f t="shared" si="58"/>
        <v>0</v>
      </c>
      <c r="PB71" s="11">
        <f t="shared" si="59"/>
        <v>0</v>
      </c>
      <c r="PF71" s="3">
        <v>30</v>
      </c>
      <c r="PG71" s="14">
        <v>58.3</v>
      </c>
      <c r="PH71" s="11">
        <v>132</v>
      </c>
      <c r="PI71" s="11">
        <f t="shared" si="60"/>
        <v>7695.5999999999995</v>
      </c>
      <c r="PM71" s="3">
        <v>40</v>
      </c>
      <c r="PN71" s="14">
        <v>82.2</v>
      </c>
      <c r="PO71" s="11">
        <v>133</v>
      </c>
      <c r="PP71" s="11">
        <f t="shared" si="61"/>
        <v>10932.6</v>
      </c>
      <c r="PT71" s="3">
        <v>10</v>
      </c>
      <c r="PU71" s="14">
        <v>19</v>
      </c>
      <c r="PV71" s="11">
        <v>133</v>
      </c>
      <c r="PW71" s="11">
        <f t="shared" si="62"/>
        <v>2527</v>
      </c>
      <c r="QA71" s="3">
        <v>25</v>
      </c>
      <c r="QB71" s="14">
        <v>49.5</v>
      </c>
      <c r="QC71" s="11">
        <v>133</v>
      </c>
      <c r="QD71" s="11">
        <f t="shared" si="63"/>
        <v>6583.5</v>
      </c>
      <c r="QK71" s="11">
        <f t="shared" si="64"/>
        <v>0</v>
      </c>
      <c r="QO71" s="3">
        <v>25</v>
      </c>
      <c r="QP71" s="14">
        <v>52.6</v>
      </c>
      <c r="QQ71" s="11">
        <v>133</v>
      </c>
      <c r="QR71" s="11">
        <f t="shared" si="65"/>
        <v>6995.8</v>
      </c>
      <c r="QY71" s="11">
        <f t="shared" si="66"/>
        <v>0</v>
      </c>
      <c r="RF71" s="11">
        <f t="shared" si="67"/>
        <v>0</v>
      </c>
      <c r="RJ71" s="3">
        <v>50</v>
      </c>
      <c r="RK71" s="14">
        <v>98.7</v>
      </c>
      <c r="RL71" s="11">
        <v>133</v>
      </c>
      <c r="RM71" s="11">
        <f t="shared" si="68"/>
        <v>13127.1</v>
      </c>
      <c r="RT71" s="11">
        <f t="shared" si="69"/>
        <v>0</v>
      </c>
      <c r="SA71" s="11">
        <f t="shared" si="70"/>
        <v>0</v>
      </c>
      <c r="SH71" s="11">
        <f t="shared" si="71"/>
        <v>0</v>
      </c>
      <c r="SO71" s="11">
        <f t="shared" si="72"/>
        <v>0</v>
      </c>
      <c r="SV71" s="11">
        <f t="shared" si="73"/>
        <v>0</v>
      </c>
      <c r="TC71" s="11">
        <f t="shared" si="74"/>
        <v>0</v>
      </c>
      <c r="TJ71" s="11">
        <f t="shared" si="75"/>
        <v>0</v>
      </c>
      <c r="TQ71" s="11">
        <f t="shared" si="76"/>
        <v>0</v>
      </c>
      <c r="TX71" s="11">
        <f t="shared" si="77"/>
        <v>0</v>
      </c>
      <c r="UE71" s="11">
        <f t="shared" si="78"/>
        <v>0</v>
      </c>
      <c r="UL71" s="11">
        <f t="shared" si="79"/>
        <v>0</v>
      </c>
      <c r="US71" s="11">
        <f t="shared" si="80"/>
        <v>0</v>
      </c>
    </row>
    <row r="72" spans="1:565" x14ac:dyDescent="0.2">
      <c r="A72" s="52">
        <v>44655</v>
      </c>
      <c r="B72" s="3">
        <v>35</v>
      </c>
      <c r="C72" s="14">
        <v>67.2</v>
      </c>
      <c r="D72" s="11">
        <v>132</v>
      </c>
      <c r="E72" s="11">
        <f>C72*D72</f>
        <v>8870.4</v>
      </c>
      <c r="L72" s="11">
        <f t="shared" si="81"/>
        <v>0</v>
      </c>
      <c r="S72" s="11">
        <f t="shared" si="82"/>
        <v>0</v>
      </c>
      <c r="Z72" s="11">
        <f t="shared" si="83"/>
        <v>0</v>
      </c>
      <c r="AG72" s="11">
        <f t="shared" si="84"/>
        <v>0</v>
      </c>
      <c r="AN72" s="11">
        <f t="shared" si="85"/>
        <v>0</v>
      </c>
      <c r="AR72" s="3">
        <v>20</v>
      </c>
      <c r="AS72" s="14">
        <v>39.4</v>
      </c>
      <c r="AT72" s="11">
        <v>133</v>
      </c>
      <c r="AU72" s="11">
        <f t="shared" si="86"/>
        <v>5240.2</v>
      </c>
      <c r="AY72" s="3">
        <v>20</v>
      </c>
      <c r="AZ72" s="14">
        <v>41.1</v>
      </c>
      <c r="BA72" s="11">
        <v>133</v>
      </c>
      <c r="BB72" s="11">
        <f t="shared" si="87"/>
        <v>5466.3</v>
      </c>
      <c r="BI72" s="11">
        <f t="shared" si="88"/>
        <v>0</v>
      </c>
      <c r="BP72" s="11">
        <f t="shared" ref="BP72:BP135" si="91">BN72*BO72</f>
        <v>0</v>
      </c>
      <c r="BW72" s="11">
        <f t="shared" si="12"/>
        <v>0</v>
      </c>
      <c r="CA72" s="3">
        <v>20</v>
      </c>
      <c r="CB72" s="14">
        <v>39.5</v>
      </c>
      <c r="CC72" s="11">
        <v>132</v>
      </c>
      <c r="CD72" s="11">
        <f t="shared" si="89"/>
        <v>5214</v>
      </c>
      <c r="CK72" s="11">
        <f t="shared" si="90"/>
        <v>0</v>
      </c>
      <c r="CR72" s="11">
        <f t="shared" si="13"/>
        <v>0</v>
      </c>
      <c r="CY72" s="11">
        <f t="shared" si="14"/>
        <v>0</v>
      </c>
      <c r="DF72" s="11">
        <f t="shared" si="18"/>
        <v>0</v>
      </c>
      <c r="DM72" s="11">
        <f t="shared" si="19"/>
        <v>0</v>
      </c>
      <c r="DT72" s="11">
        <f t="shared" si="15"/>
        <v>0</v>
      </c>
      <c r="EA72" s="11">
        <f t="shared" si="16"/>
        <v>0</v>
      </c>
      <c r="EH72" s="11">
        <f t="shared" si="17"/>
        <v>0</v>
      </c>
      <c r="EO72" s="11">
        <f t="shared" si="31"/>
        <v>0</v>
      </c>
      <c r="EV72" s="11">
        <f t="shared" si="20"/>
        <v>0</v>
      </c>
      <c r="EX72" s="11">
        <f>EX71+EV70</f>
        <v>58279.4</v>
      </c>
      <c r="FC72" s="11">
        <f t="shared" si="21"/>
        <v>0</v>
      </c>
      <c r="FJ72" s="11">
        <f t="shared" si="22"/>
        <v>0</v>
      </c>
      <c r="FQ72" s="11">
        <f t="shared" si="23"/>
        <v>0</v>
      </c>
      <c r="FX72" s="11">
        <f t="shared" si="24"/>
        <v>0</v>
      </c>
      <c r="GB72" s="3">
        <v>10</v>
      </c>
      <c r="GC72" s="14">
        <v>18.399999999999999</v>
      </c>
      <c r="GD72" s="11">
        <v>133</v>
      </c>
      <c r="GE72" s="11">
        <f t="shared" si="25"/>
        <v>2447.1999999999998</v>
      </c>
      <c r="GG72" s="28">
        <v>91670</v>
      </c>
      <c r="GL72" s="11">
        <f t="shared" si="26"/>
        <v>0</v>
      </c>
      <c r="GS72" s="11">
        <f t="shared" si="27"/>
        <v>0</v>
      </c>
      <c r="GZ72" s="11">
        <f t="shared" si="28"/>
        <v>0</v>
      </c>
      <c r="HG72" s="11">
        <f t="shared" si="29"/>
        <v>0</v>
      </c>
      <c r="HN72" s="11">
        <f t="shared" si="30"/>
        <v>0</v>
      </c>
      <c r="HU72" s="11">
        <f t="shared" si="32"/>
        <v>0</v>
      </c>
      <c r="HY72" s="3">
        <v>5</v>
      </c>
      <c r="HZ72" s="14">
        <v>10.1</v>
      </c>
      <c r="IA72" s="11">
        <v>133</v>
      </c>
      <c r="IB72" s="11">
        <f t="shared" si="33"/>
        <v>1343.3</v>
      </c>
      <c r="II72" s="11">
        <f t="shared" si="34"/>
        <v>0</v>
      </c>
      <c r="IP72" s="11">
        <f t="shared" si="35"/>
        <v>0</v>
      </c>
      <c r="IW72" s="11">
        <f t="shared" si="36"/>
        <v>0</v>
      </c>
      <c r="JD72" s="11">
        <f t="shared" si="37"/>
        <v>0</v>
      </c>
      <c r="JK72" s="11">
        <f t="shared" si="38"/>
        <v>0</v>
      </c>
      <c r="JR72" s="11">
        <f t="shared" si="39"/>
        <v>0</v>
      </c>
      <c r="JY72" s="11">
        <f t="shared" si="40"/>
        <v>0</v>
      </c>
      <c r="KF72" s="11">
        <f t="shared" si="41"/>
        <v>0</v>
      </c>
      <c r="KM72" s="11">
        <f t="shared" si="42"/>
        <v>0</v>
      </c>
      <c r="KQ72" s="3">
        <v>30</v>
      </c>
      <c r="KR72" s="14">
        <v>57.1</v>
      </c>
      <c r="KS72" s="11">
        <v>133</v>
      </c>
      <c r="KT72" s="11">
        <f t="shared" si="43"/>
        <v>7594.3</v>
      </c>
      <c r="LA72" s="11">
        <f t="shared" si="44"/>
        <v>0</v>
      </c>
      <c r="LH72" s="11">
        <f t="shared" si="45"/>
        <v>0</v>
      </c>
      <c r="LO72" s="11">
        <f t="shared" si="46"/>
        <v>0</v>
      </c>
      <c r="LV72" s="11">
        <f t="shared" si="47"/>
        <v>0</v>
      </c>
      <c r="LZ72" s="3">
        <v>20</v>
      </c>
      <c r="MA72" s="14">
        <v>37.6</v>
      </c>
      <c r="MB72" s="11">
        <v>129</v>
      </c>
      <c r="MC72" s="11">
        <f t="shared" si="48"/>
        <v>4850.4000000000005</v>
      </c>
      <c r="MD72" s="11">
        <v>95000</v>
      </c>
      <c r="ME72" s="11">
        <f>ME71-MD72</f>
        <v>57849.899999999994</v>
      </c>
      <c r="MJ72" s="11">
        <f t="shared" si="49"/>
        <v>0</v>
      </c>
      <c r="MQ72" s="11">
        <f t="shared" si="50"/>
        <v>0</v>
      </c>
      <c r="MX72" s="11">
        <f t="shared" si="51"/>
        <v>0</v>
      </c>
      <c r="NE72" s="11">
        <f t="shared" si="52"/>
        <v>0</v>
      </c>
      <c r="NL72" s="11">
        <f t="shared" si="53"/>
        <v>0</v>
      </c>
      <c r="NP72" s="3">
        <v>15</v>
      </c>
      <c r="NQ72" s="14">
        <v>25.2</v>
      </c>
      <c r="NR72" s="11">
        <v>132</v>
      </c>
      <c r="NS72" s="11">
        <f t="shared" si="54"/>
        <v>3326.4</v>
      </c>
      <c r="NZ72" s="11">
        <f t="shared" si="55"/>
        <v>0</v>
      </c>
      <c r="OG72" s="11">
        <f t="shared" si="56"/>
        <v>0</v>
      </c>
      <c r="ON72" s="11">
        <f t="shared" si="57"/>
        <v>0</v>
      </c>
      <c r="OU72" s="11">
        <f t="shared" si="58"/>
        <v>0</v>
      </c>
      <c r="PB72" s="11">
        <f t="shared" si="59"/>
        <v>0</v>
      </c>
      <c r="PF72" s="3">
        <v>10</v>
      </c>
      <c r="PG72" s="14">
        <v>19.8</v>
      </c>
      <c r="PH72" s="11">
        <v>132</v>
      </c>
      <c r="PI72" s="11">
        <f t="shared" si="60"/>
        <v>2613.6</v>
      </c>
      <c r="PP72" s="11">
        <f t="shared" si="61"/>
        <v>0</v>
      </c>
      <c r="PW72" s="11">
        <f t="shared" si="62"/>
        <v>0</v>
      </c>
      <c r="QD72" s="11">
        <f t="shared" si="63"/>
        <v>0</v>
      </c>
      <c r="QK72" s="11">
        <f t="shared" si="64"/>
        <v>0</v>
      </c>
      <c r="QR72" s="11">
        <f t="shared" si="65"/>
        <v>0</v>
      </c>
      <c r="QY72" s="11">
        <f t="shared" si="66"/>
        <v>0</v>
      </c>
      <c r="RF72" s="11">
        <f t="shared" si="67"/>
        <v>0</v>
      </c>
      <c r="RM72" s="11">
        <f t="shared" si="68"/>
        <v>0</v>
      </c>
      <c r="RT72" s="11">
        <f t="shared" si="69"/>
        <v>0</v>
      </c>
      <c r="SA72" s="11">
        <f t="shared" si="70"/>
        <v>0</v>
      </c>
      <c r="SH72" s="11">
        <f t="shared" si="71"/>
        <v>0</v>
      </c>
      <c r="SO72" s="11">
        <f t="shared" si="72"/>
        <v>0</v>
      </c>
      <c r="SV72" s="11">
        <f t="shared" si="73"/>
        <v>0</v>
      </c>
      <c r="TC72" s="11">
        <f t="shared" si="74"/>
        <v>0</v>
      </c>
      <c r="TJ72" s="11">
        <f t="shared" si="75"/>
        <v>0</v>
      </c>
      <c r="TQ72" s="11">
        <f t="shared" si="76"/>
        <v>0</v>
      </c>
      <c r="TX72" s="11">
        <f t="shared" si="77"/>
        <v>0</v>
      </c>
      <c r="UE72" s="11">
        <f t="shared" si="78"/>
        <v>0</v>
      </c>
      <c r="UL72" s="11">
        <f t="shared" si="79"/>
        <v>0</v>
      </c>
      <c r="US72" s="11">
        <f t="shared" si="80"/>
        <v>0</v>
      </c>
    </row>
    <row r="73" spans="1:565" x14ac:dyDescent="0.2">
      <c r="A73" s="52">
        <v>44656</v>
      </c>
      <c r="B73" s="3">
        <v>100</v>
      </c>
      <c r="C73" s="14">
        <v>208.1</v>
      </c>
      <c r="D73" s="11">
        <v>129</v>
      </c>
      <c r="E73" s="11">
        <f>C73*D73</f>
        <v>26844.899999999998</v>
      </c>
      <c r="L73" s="11">
        <f t="shared" si="81"/>
        <v>0</v>
      </c>
      <c r="S73" s="11">
        <f t="shared" si="82"/>
        <v>0</v>
      </c>
      <c r="Z73" s="11">
        <f t="shared" si="83"/>
        <v>0</v>
      </c>
      <c r="AG73" s="11">
        <f t="shared" si="84"/>
        <v>0</v>
      </c>
      <c r="AK73" s="3">
        <v>5</v>
      </c>
      <c r="AL73" s="14">
        <v>11.2</v>
      </c>
      <c r="AM73" s="11">
        <v>132</v>
      </c>
      <c r="AN73" s="11">
        <f t="shared" si="85"/>
        <v>1478.3999999999999</v>
      </c>
      <c r="AR73" s="3">
        <v>25</v>
      </c>
      <c r="AS73" s="14">
        <v>57.3</v>
      </c>
      <c r="AT73" s="11">
        <v>130</v>
      </c>
      <c r="AU73" s="11">
        <f t="shared" si="86"/>
        <v>7449</v>
      </c>
      <c r="AY73" s="3">
        <v>10</v>
      </c>
      <c r="AZ73" s="14">
        <v>23.1</v>
      </c>
      <c r="BA73" s="11">
        <v>130</v>
      </c>
      <c r="BB73" s="11">
        <f t="shared" si="87"/>
        <v>3003</v>
      </c>
      <c r="BI73" s="11">
        <f t="shared" si="88"/>
        <v>0</v>
      </c>
      <c r="BP73" s="11">
        <f t="shared" si="91"/>
        <v>0</v>
      </c>
      <c r="BW73" s="11">
        <f t="shared" ref="BW73:BW136" si="92">BU73*BV73</f>
        <v>0</v>
      </c>
      <c r="CA73" s="3">
        <v>40</v>
      </c>
      <c r="CB73" s="14">
        <v>93.2</v>
      </c>
      <c r="CC73" s="11">
        <v>129</v>
      </c>
      <c r="CD73" s="11">
        <f t="shared" si="89"/>
        <v>12022.800000000001</v>
      </c>
      <c r="CK73" s="11">
        <f t="shared" si="90"/>
        <v>0</v>
      </c>
      <c r="CO73" s="3">
        <v>10</v>
      </c>
      <c r="CP73" s="14">
        <v>21.5</v>
      </c>
      <c r="CQ73" s="11">
        <v>132</v>
      </c>
      <c r="CR73" s="11">
        <f t="shared" si="13"/>
        <v>2838</v>
      </c>
      <c r="CY73" s="11">
        <f t="shared" si="14"/>
        <v>0</v>
      </c>
      <c r="DF73" s="11">
        <f t="shared" si="18"/>
        <v>0</v>
      </c>
      <c r="DM73" s="11">
        <f t="shared" si="19"/>
        <v>0</v>
      </c>
      <c r="DQ73" s="3">
        <v>10</v>
      </c>
      <c r="DR73" s="14">
        <v>23.7</v>
      </c>
      <c r="DS73" s="11">
        <v>130</v>
      </c>
      <c r="DT73" s="11">
        <f t="shared" si="15"/>
        <v>3081</v>
      </c>
      <c r="EA73" s="11">
        <f t="shared" si="16"/>
        <v>0</v>
      </c>
      <c r="EE73" s="3">
        <v>10</v>
      </c>
      <c r="EF73" s="14">
        <v>23.8</v>
      </c>
      <c r="EG73" s="11">
        <v>130</v>
      </c>
      <c r="EH73" s="11">
        <f t="shared" si="17"/>
        <v>3094</v>
      </c>
      <c r="EL73" s="3">
        <v>5</v>
      </c>
      <c r="EM73" s="14">
        <v>11.6</v>
      </c>
      <c r="EN73" s="11">
        <v>130</v>
      </c>
      <c r="EO73" s="11">
        <f t="shared" si="31"/>
        <v>1508</v>
      </c>
      <c r="EV73" s="11">
        <f t="shared" si="20"/>
        <v>0</v>
      </c>
      <c r="FC73" s="11">
        <f t="shared" si="21"/>
        <v>0</v>
      </c>
      <c r="FJ73" s="11">
        <f t="shared" si="22"/>
        <v>0</v>
      </c>
      <c r="FQ73" s="11">
        <f t="shared" si="23"/>
        <v>0</v>
      </c>
      <c r="FX73" s="11">
        <f t="shared" si="24"/>
        <v>0</v>
      </c>
      <c r="GB73" s="3">
        <v>15</v>
      </c>
      <c r="GC73" s="14">
        <v>33.799999999999997</v>
      </c>
      <c r="GD73" s="11">
        <v>130</v>
      </c>
      <c r="GE73" s="11">
        <f t="shared" si="25"/>
        <v>4394</v>
      </c>
      <c r="GL73" s="11">
        <f t="shared" si="26"/>
        <v>0</v>
      </c>
      <c r="GS73" s="11">
        <f t="shared" si="27"/>
        <v>0</v>
      </c>
      <c r="GW73" s="3">
        <v>5</v>
      </c>
      <c r="GX73" s="14">
        <v>11.3</v>
      </c>
      <c r="GY73" s="11">
        <v>130</v>
      </c>
      <c r="GZ73" s="11">
        <f t="shared" si="28"/>
        <v>1469</v>
      </c>
      <c r="HD73" s="3">
        <v>5</v>
      </c>
      <c r="HE73" s="14">
        <v>11</v>
      </c>
      <c r="HF73" s="11">
        <v>130</v>
      </c>
      <c r="HG73" s="11">
        <f t="shared" si="29"/>
        <v>1430</v>
      </c>
      <c r="HN73" s="11">
        <f t="shared" si="30"/>
        <v>0</v>
      </c>
      <c r="HU73" s="11">
        <f t="shared" si="32"/>
        <v>0</v>
      </c>
      <c r="HY73" s="3">
        <v>5</v>
      </c>
      <c r="HZ73" s="14">
        <v>11.8</v>
      </c>
      <c r="IA73" s="11">
        <v>130</v>
      </c>
      <c r="IB73" s="11">
        <f t="shared" si="33"/>
        <v>1534</v>
      </c>
      <c r="IF73" s="3">
        <v>10</v>
      </c>
      <c r="IG73" s="14">
        <v>23.5</v>
      </c>
      <c r="IH73" s="11">
        <v>130</v>
      </c>
      <c r="II73" s="11">
        <f t="shared" si="34"/>
        <v>3055</v>
      </c>
      <c r="IP73" s="11">
        <f t="shared" si="35"/>
        <v>0</v>
      </c>
      <c r="IT73" s="3">
        <v>10</v>
      </c>
      <c r="IU73" s="14">
        <v>22.3</v>
      </c>
      <c r="IV73" s="11">
        <v>130</v>
      </c>
      <c r="IW73" s="11">
        <f t="shared" si="36"/>
        <v>2899</v>
      </c>
      <c r="JD73" s="11">
        <f t="shared" si="37"/>
        <v>0</v>
      </c>
      <c r="JK73" s="11">
        <f t="shared" si="38"/>
        <v>0</v>
      </c>
      <c r="JR73" s="11">
        <f t="shared" si="39"/>
        <v>0</v>
      </c>
      <c r="JY73" s="11">
        <f t="shared" si="40"/>
        <v>0</v>
      </c>
      <c r="KC73" s="3">
        <v>5</v>
      </c>
      <c r="KD73" s="14">
        <v>11.7</v>
      </c>
      <c r="KE73" s="11">
        <v>130</v>
      </c>
      <c r="KF73" s="11">
        <f t="shared" si="41"/>
        <v>1521</v>
      </c>
      <c r="KM73" s="11">
        <f t="shared" si="42"/>
        <v>0</v>
      </c>
      <c r="KT73" s="11">
        <f t="shared" si="43"/>
        <v>0</v>
      </c>
      <c r="LA73" s="11">
        <f t="shared" si="44"/>
        <v>0</v>
      </c>
      <c r="LH73" s="11">
        <f t="shared" si="45"/>
        <v>0</v>
      </c>
      <c r="LO73" s="11">
        <f t="shared" si="46"/>
        <v>0</v>
      </c>
      <c r="LV73" s="11">
        <f t="shared" si="47"/>
        <v>0</v>
      </c>
      <c r="LZ73" s="3">
        <v>70</v>
      </c>
      <c r="MA73" s="14">
        <v>166.5</v>
      </c>
      <c r="MB73" s="11">
        <v>127</v>
      </c>
      <c r="MC73" s="11">
        <f t="shared" si="48"/>
        <v>21145.5</v>
      </c>
      <c r="MG73" s="3">
        <v>25</v>
      </c>
      <c r="MH73" s="14">
        <v>57.8</v>
      </c>
      <c r="MI73" s="11">
        <v>130</v>
      </c>
      <c r="MJ73" s="11">
        <f t="shared" si="49"/>
        <v>7514</v>
      </c>
      <c r="MN73" s="3">
        <v>10</v>
      </c>
      <c r="MO73" s="14">
        <v>23.6</v>
      </c>
      <c r="MP73" s="11">
        <v>130</v>
      </c>
      <c r="MQ73" s="11">
        <f t="shared" si="50"/>
        <v>3068</v>
      </c>
      <c r="MX73" s="11">
        <f t="shared" si="51"/>
        <v>0</v>
      </c>
      <c r="NE73" s="11">
        <f t="shared" si="52"/>
        <v>0</v>
      </c>
      <c r="NL73" s="11">
        <f t="shared" si="53"/>
        <v>0</v>
      </c>
      <c r="NP73" s="3">
        <v>30</v>
      </c>
      <c r="NQ73" s="14">
        <v>67.900000000000006</v>
      </c>
      <c r="NR73" s="11">
        <v>129</v>
      </c>
      <c r="NS73" s="11">
        <f t="shared" si="54"/>
        <v>8759.1</v>
      </c>
      <c r="NW73" s="3">
        <v>10</v>
      </c>
      <c r="NX73" s="14">
        <v>21.2</v>
      </c>
      <c r="NY73" s="11">
        <v>129</v>
      </c>
      <c r="NZ73" s="11">
        <f t="shared" si="55"/>
        <v>2734.7999999999997</v>
      </c>
      <c r="OG73" s="11">
        <f t="shared" si="56"/>
        <v>0</v>
      </c>
      <c r="ON73" s="11">
        <f t="shared" si="57"/>
        <v>0</v>
      </c>
      <c r="OU73" s="11">
        <f t="shared" si="58"/>
        <v>0</v>
      </c>
      <c r="PB73" s="11">
        <f t="shared" si="59"/>
        <v>0</v>
      </c>
      <c r="PF73" s="3">
        <v>10</v>
      </c>
      <c r="PG73" s="14">
        <v>23.5</v>
      </c>
      <c r="PH73" s="11">
        <v>130</v>
      </c>
      <c r="PI73" s="11">
        <f t="shared" si="60"/>
        <v>3055</v>
      </c>
      <c r="PM73" s="3">
        <v>15</v>
      </c>
      <c r="PN73" s="14">
        <v>33.5</v>
      </c>
      <c r="PO73" s="11">
        <v>130</v>
      </c>
      <c r="PP73" s="11">
        <f t="shared" si="61"/>
        <v>4355</v>
      </c>
      <c r="PT73" s="3">
        <v>5</v>
      </c>
      <c r="PU73" s="14">
        <v>10.4</v>
      </c>
      <c r="PV73" s="11">
        <v>130</v>
      </c>
      <c r="PW73" s="11">
        <f t="shared" si="62"/>
        <v>1352</v>
      </c>
      <c r="QA73" s="3">
        <v>5</v>
      </c>
      <c r="QB73" s="14">
        <v>11.7</v>
      </c>
      <c r="QC73" s="11">
        <v>130</v>
      </c>
      <c r="QD73" s="11">
        <f t="shared" si="63"/>
        <v>1521</v>
      </c>
      <c r="QK73" s="11">
        <f t="shared" si="64"/>
        <v>0</v>
      </c>
      <c r="QO73" s="3">
        <v>6</v>
      </c>
      <c r="QP73" s="14">
        <v>13</v>
      </c>
      <c r="QQ73" s="11">
        <v>130</v>
      </c>
      <c r="QR73" s="11">
        <f t="shared" si="65"/>
        <v>1690</v>
      </c>
      <c r="QY73" s="11">
        <f t="shared" si="66"/>
        <v>0</v>
      </c>
      <c r="RC73" s="3">
        <v>10</v>
      </c>
      <c r="RD73" s="14">
        <v>23.8</v>
      </c>
      <c r="RE73" s="11">
        <v>130</v>
      </c>
      <c r="RF73" s="11">
        <f t="shared" si="67"/>
        <v>3094</v>
      </c>
      <c r="RJ73" s="3">
        <v>35</v>
      </c>
      <c r="RK73" s="14">
        <v>81.2</v>
      </c>
      <c r="RL73" s="11">
        <v>128</v>
      </c>
      <c r="RM73" s="11">
        <f t="shared" si="68"/>
        <v>10393.6</v>
      </c>
      <c r="RT73" s="11">
        <f t="shared" si="69"/>
        <v>0</v>
      </c>
      <c r="SA73" s="11">
        <f t="shared" si="70"/>
        <v>0</v>
      </c>
      <c r="SH73" s="11">
        <f t="shared" si="71"/>
        <v>0</v>
      </c>
      <c r="SO73" s="11">
        <f t="shared" si="72"/>
        <v>0</v>
      </c>
      <c r="SV73" s="11">
        <f t="shared" si="73"/>
        <v>0</v>
      </c>
      <c r="TC73" s="11">
        <f t="shared" si="74"/>
        <v>0</v>
      </c>
      <c r="TJ73" s="11">
        <f t="shared" si="75"/>
        <v>0</v>
      </c>
      <c r="TQ73" s="11">
        <f t="shared" si="76"/>
        <v>0</v>
      </c>
      <c r="TX73" s="11">
        <f t="shared" si="77"/>
        <v>0</v>
      </c>
      <c r="UE73" s="11">
        <f t="shared" si="78"/>
        <v>0</v>
      </c>
      <c r="UL73" s="11">
        <f t="shared" si="79"/>
        <v>0</v>
      </c>
      <c r="US73" s="11">
        <f t="shared" si="80"/>
        <v>0</v>
      </c>
    </row>
    <row r="74" spans="1:565" x14ac:dyDescent="0.2">
      <c r="A74" s="52">
        <v>44657</v>
      </c>
      <c r="B74" s="3">
        <v>90</v>
      </c>
      <c r="C74" s="14">
        <v>172.2</v>
      </c>
      <c r="D74" s="11">
        <v>123</v>
      </c>
      <c r="E74" s="11">
        <f>C74*D74</f>
        <v>21180.6</v>
      </c>
      <c r="I74" s="3">
        <v>10</v>
      </c>
      <c r="J74" s="14">
        <v>20.3</v>
      </c>
      <c r="K74" s="11">
        <v>124</v>
      </c>
      <c r="L74" s="11">
        <f t="shared" si="81"/>
        <v>2517.2000000000003</v>
      </c>
      <c r="S74" s="11">
        <f t="shared" si="82"/>
        <v>0</v>
      </c>
      <c r="Z74" s="11">
        <f t="shared" si="83"/>
        <v>0</v>
      </c>
      <c r="AG74" s="11">
        <f t="shared" si="84"/>
        <v>0</v>
      </c>
      <c r="AK74" s="3">
        <v>10</v>
      </c>
      <c r="AL74" s="14">
        <v>19.8</v>
      </c>
      <c r="AM74" s="11">
        <v>126</v>
      </c>
      <c r="AN74" s="11">
        <f t="shared" si="85"/>
        <v>2494.8000000000002</v>
      </c>
      <c r="AR74" s="3">
        <v>30</v>
      </c>
      <c r="AS74" s="14">
        <v>61</v>
      </c>
      <c r="AT74" s="11">
        <v>124</v>
      </c>
      <c r="AU74" s="11">
        <f t="shared" si="86"/>
        <v>7564</v>
      </c>
      <c r="AY74" s="3">
        <v>25</v>
      </c>
      <c r="AZ74" s="14">
        <v>51.3</v>
      </c>
      <c r="BA74" s="11">
        <v>124</v>
      </c>
      <c r="BB74" s="11">
        <f t="shared" si="87"/>
        <v>6361.2</v>
      </c>
      <c r="BF74" s="3">
        <v>10</v>
      </c>
      <c r="BG74" s="14">
        <v>23</v>
      </c>
      <c r="BH74" s="11">
        <v>124</v>
      </c>
      <c r="BI74" s="11">
        <f t="shared" si="88"/>
        <v>2852</v>
      </c>
      <c r="BP74" s="11">
        <f t="shared" si="91"/>
        <v>0</v>
      </c>
      <c r="BW74" s="11">
        <f t="shared" si="92"/>
        <v>0</v>
      </c>
      <c r="CA74" s="3">
        <v>50</v>
      </c>
      <c r="CB74" s="14">
        <v>87.2</v>
      </c>
      <c r="CC74" s="11">
        <v>123</v>
      </c>
      <c r="CD74" s="11">
        <f t="shared" si="89"/>
        <v>10725.6</v>
      </c>
      <c r="CK74" s="11">
        <f t="shared" si="90"/>
        <v>0</v>
      </c>
      <c r="CO74" s="3">
        <v>5</v>
      </c>
      <c r="CP74" s="14">
        <v>8.9</v>
      </c>
      <c r="CQ74" s="11">
        <v>126</v>
      </c>
      <c r="CR74" s="11">
        <f t="shared" si="13"/>
        <v>1121.4000000000001</v>
      </c>
      <c r="CY74" s="11">
        <f t="shared" si="14"/>
        <v>0</v>
      </c>
      <c r="DF74" s="11">
        <f t="shared" si="18"/>
        <v>0</v>
      </c>
      <c r="DM74" s="11">
        <f t="shared" si="19"/>
        <v>0</v>
      </c>
      <c r="DQ74" s="3">
        <v>25</v>
      </c>
      <c r="DR74" s="14">
        <v>46.5</v>
      </c>
      <c r="DS74" s="11">
        <v>124</v>
      </c>
      <c r="DT74" s="11">
        <f t="shared" si="15"/>
        <v>5766</v>
      </c>
      <c r="DX74" s="3">
        <v>10</v>
      </c>
      <c r="DY74" s="14">
        <v>20.9</v>
      </c>
      <c r="DZ74" s="11">
        <v>124</v>
      </c>
      <c r="EA74" s="11">
        <f t="shared" si="16"/>
        <v>2591.6</v>
      </c>
      <c r="EE74" s="3">
        <v>10</v>
      </c>
      <c r="EF74" s="14">
        <v>19.7</v>
      </c>
      <c r="EG74" s="11">
        <v>124</v>
      </c>
      <c r="EH74" s="11">
        <f t="shared" si="17"/>
        <v>2442.7999999999997</v>
      </c>
      <c r="EL74" s="3">
        <v>13</v>
      </c>
      <c r="EM74" s="14">
        <v>29.7</v>
      </c>
      <c r="EN74" s="11">
        <v>124</v>
      </c>
      <c r="EO74" s="11">
        <f t="shared" si="31"/>
        <v>3682.7999999999997</v>
      </c>
      <c r="EV74" s="11">
        <f t="shared" si="20"/>
        <v>0</v>
      </c>
      <c r="FC74" s="11">
        <f t="shared" si="21"/>
        <v>0</v>
      </c>
      <c r="FJ74" s="11">
        <f t="shared" si="22"/>
        <v>0</v>
      </c>
      <c r="FQ74" s="11">
        <f t="shared" si="23"/>
        <v>0</v>
      </c>
      <c r="FX74" s="11">
        <f t="shared" si="24"/>
        <v>0</v>
      </c>
      <c r="GB74" s="3">
        <v>15</v>
      </c>
      <c r="GC74" s="14">
        <v>33.299999999999997</v>
      </c>
      <c r="GD74" s="11">
        <v>124</v>
      </c>
      <c r="GE74" s="11">
        <f t="shared" si="25"/>
        <v>4129.2</v>
      </c>
      <c r="GI74" s="3">
        <v>17</v>
      </c>
      <c r="GJ74" s="14">
        <v>38.1</v>
      </c>
      <c r="GK74" s="11">
        <v>124</v>
      </c>
      <c r="GL74" s="11">
        <f t="shared" si="26"/>
        <v>4724.4000000000005</v>
      </c>
      <c r="GS74" s="11">
        <f t="shared" si="27"/>
        <v>0</v>
      </c>
      <c r="GW74" s="3">
        <v>10</v>
      </c>
      <c r="GX74" s="14">
        <v>22.5</v>
      </c>
      <c r="GY74" s="11">
        <v>124</v>
      </c>
      <c r="GZ74" s="11">
        <f t="shared" si="28"/>
        <v>2790</v>
      </c>
      <c r="HD74" s="3">
        <v>10</v>
      </c>
      <c r="HE74" s="14">
        <v>20.3</v>
      </c>
      <c r="HF74" s="11">
        <v>124</v>
      </c>
      <c r="HG74" s="11">
        <f t="shared" si="29"/>
        <v>2517.2000000000003</v>
      </c>
      <c r="HN74" s="11">
        <f t="shared" si="30"/>
        <v>0</v>
      </c>
      <c r="HU74" s="11">
        <f t="shared" si="32"/>
        <v>0</v>
      </c>
      <c r="HY74" s="3">
        <v>10</v>
      </c>
      <c r="HZ74" s="14">
        <v>23.1</v>
      </c>
      <c r="IA74" s="11">
        <v>124</v>
      </c>
      <c r="IB74" s="11">
        <f t="shared" si="33"/>
        <v>2864.4</v>
      </c>
      <c r="IF74" s="3">
        <v>15</v>
      </c>
      <c r="IG74" s="14">
        <v>31.6</v>
      </c>
      <c r="IH74" s="11">
        <v>124</v>
      </c>
      <c r="II74" s="11">
        <f t="shared" si="34"/>
        <v>3918.4</v>
      </c>
      <c r="IM74" s="3">
        <v>5</v>
      </c>
      <c r="IN74" s="14">
        <v>11</v>
      </c>
      <c r="IO74" s="11">
        <v>127</v>
      </c>
      <c r="IP74" s="11">
        <f t="shared" si="35"/>
        <v>1397</v>
      </c>
      <c r="IW74" s="11">
        <f t="shared" si="36"/>
        <v>0</v>
      </c>
      <c r="JD74" s="11">
        <f t="shared" si="37"/>
        <v>0</v>
      </c>
      <c r="JK74" s="11">
        <f t="shared" si="38"/>
        <v>0</v>
      </c>
      <c r="JR74" s="11">
        <f t="shared" si="39"/>
        <v>0</v>
      </c>
      <c r="JY74" s="11">
        <f t="shared" si="40"/>
        <v>0</v>
      </c>
      <c r="KC74" s="3">
        <v>12</v>
      </c>
      <c r="KD74" s="14">
        <v>24.1</v>
      </c>
      <c r="KE74" s="11">
        <v>124</v>
      </c>
      <c r="KF74" s="11">
        <f t="shared" si="41"/>
        <v>2988.4</v>
      </c>
      <c r="KM74" s="11">
        <f t="shared" si="42"/>
        <v>0</v>
      </c>
      <c r="KT74" s="11">
        <f t="shared" si="43"/>
        <v>0</v>
      </c>
      <c r="LA74" s="11">
        <f t="shared" si="44"/>
        <v>0</v>
      </c>
      <c r="LH74" s="11">
        <f t="shared" si="45"/>
        <v>0</v>
      </c>
      <c r="LL74" s="3">
        <v>10</v>
      </c>
      <c r="LM74" s="14">
        <v>22.1</v>
      </c>
      <c r="LN74" s="11">
        <v>124</v>
      </c>
      <c r="LO74" s="11">
        <f t="shared" si="46"/>
        <v>2740.4</v>
      </c>
      <c r="LV74" s="11">
        <f t="shared" si="47"/>
        <v>0</v>
      </c>
      <c r="LZ74" s="3">
        <v>60</v>
      </c>
      <c r="MA74" s="14">
        <v>127.7</v>
      </c>
      <c r="MB74" s="11">
        <v>121</v>
      </c>
      <c r="MC74" s="11">
        <f t="shared" si="48"/>
        <v>15451.7</v>
      </c>
      <c r="MG74" s="3">
        <v>40</v>
      </c>
      <c r="MH74" s="14">
        <v>79.7</v>
      </c>
      <c r="MI74" s="11">
        <v>124</v>
      </c>
      <c r="MJ74" s="11">
        <f t="shared" si="49"/>
        <v>9882.8000000000011</v>
      </c>
      <c r="MN74" s="3">
        <v>15</v>
      </c>
      <c r="MO74" s="14">
        <v>30</v>
      </c>
      <c r="MP74" s="11">
        <v>124</v>
      </c>
      <c r="MQ74" s="11">
        <f t="shared" si="50"/>
        <v>3720</v>
      </c>
      <c r="MX74" s="11">
        <f t="shared" si="51"/>
        <v>0</v>
      </c>
      <c r="NE74" s="11">
        <f t="shared" si="52"/>
        <v>0</v>
      </c>
      <c r="NL74" s="11">
        <f t="shared" si="53"/>
        <v>0</v>
      </c>
      <c r="NP74" s="3">
        <v>35</v>
      </c>
      <c r="NQ74" s="14">
        <v>67.099999999999994</v>
      </c>
      <c r="NR74" s="11">
        <v>123</v>
      </c>
      <c r="NS74" s="11">
        <f t="shared" si="54"/>
        <v>8253.2999999999993</v>
      </c>
      <c r="NW74" s="3">
        <v>15</v>
      </c>
      <c r="NX74" s="14">
        <v>32.1</v>
      </c>
      <c r="NY74" s="11">
        <v>123</v>
      </c>
      <c r="NZ74" s="11">
        <f t="shared" si="55"/>
        <v>3948.3</v>
      </c>
      <c r="OG74" s="11">
        <f t="shared" si="56"/>
        <v>0</v>
      </c>
      <c r="ON74" s="11">
        <f t="shared" si="57"/>
        <v>0</v>
      </c>
      <c r="OU74" s="11">
        <f t="shared" si="58"/>
        <v>0</v>
      </c>
      <c r="PB74" s="11">
        <f t="shared" si="59"/>
        <v>0</v>
      </c>
      <c r="PF74" s="3">
        <v>20</v>
      </c>
      <c r="PG74" s="14">
        <v>43.1</v>
      </c>
      <c r="PH74" s="11">
        <v>124</v>
      </c>
      <c r="PI74" s="11">
        <f t="shared" si="60"/>
        <v>5344.4000000000005</v>
      </c>
      <c r="PM74" s="3">
        <v>30</v>
      </c>
      <c r="PN74" s="14">
        <v>70</v>
      </c>
      <c r="PO74" s="11">
        <v>124</v>
      </c>
      <c r="PP74" s="11">
        <f t="shared" si="61"/>
        <v>8680</v>
      </c>
      <c r="PT74" s="3">
        <v>10</v>
      </c>
      <c r="PU74" s="14">
        <v>21</v>
      </c>
      <c r="PV74" s="11">
        <v>124</v>
      </c>
      <c r="PW74" s="11">
        <f t="shared" si="62"/>
        <v>2604</v>
      </c>
      <c r="QA74" s="3">
        <v>15</v>
      </c>
      <c r="QB74" s="14">
        <v>28.8</v>
      </c>
      <c r="QC74" s="11">
        <v>124</v>
      </c>
      <c r="QD74" s="11">
        <f t="shared" si="63"/>
        <v>3571.2000000000003</v>
      </c>
      <c r="QK74" s="11">
        <f t="shared" si="64"/>
        <v>0</v>
      </c>
      <c r="QO74" s="3">
        <v>15</v>
      </c>
      <c r="QP74" s="14">
        <v>33.9</v>
      </c>
      <c r="QQ74" s="11">
        <v>124</v>
      </c>
      <c r="QR74" s="11">
        <f t="shared" si="65"/>
        <v>4203.5999999999995</v>
      </c>
      <c r="QV74" s="3">
        <v>5</v>
      </c>
      <c r="QW74" s="14">
        <v>9.5</v>
      </c>
      <c r="QX74" s="11">
        <v>124</v>
      </c>
      <c r="QY74" s="11">
        <f t="shared" si="66"/>
        <v>1178</v>
      </c>
      <c r="RC74" s="3">
        <v>20</v>
      </c>
      <c r="RD74" s="14">
        <v>42.8</v>
      </c>
      <c r="RE74" s="11">
        <v>124</v>
      </c>
      <c r="RF74" s="11">
        <f t="shared" si="67"/>
        <v>5307.2</v>
      </c>
      <c r="RJ74" s="3">
        <v>40</v>
      </c>
      <c r="RK74" s="14">
        <v>82.2</v>
      </c>
      <c r="RL74" s="11">
        <v>122</v>
      </c>
      <c r="RM74" s="11">
        <f t="shared" si="68"/>
        <v>10028.4</v>
      </c>
      <c r="RQ74" s="3">
        <v>5</v>
      </c>
      <c r="RR74" s="14">
        <v>12.1</v>
      </c>
      <c r="RS74" s="11">
        <v>126</v>
      </c>
      <c r="RT74" s="11">
        <f t="shared" si="69"/>
        <v>1524.6</v>
      </c>
      <c r="SA74" s="11">
        <f t="shared" si="70"/>
        <v>0</v>
      </c>
      <c r="SH74" s="11">
        <f t="shared" si="71"/>
        <v>0</v>
      </c>
      <c r="SO74" s="11">
        <f t="shared" si="72"/>
        <v>0</v>
      </c>
      <c r="SV74" s="11">
        <f t="shared" si="73"/>
        <v>0</v>
      </c>
      <c r="TC74" s="11">
        <f t="shared" si="74"/>
        <v>0</v>
      </c>
      <c r="TJ74" s="11">
        <f t="shared" si="75"/>
        <v>0</v>
      </c>
      <c r="TQ74" s="11">
        <f t="shared" si="76"/>
        <v>0</v>
      </c>
      <c r="TX74" s="11">
        <f t="shared" si="77"/>
        <v>0</v>
      </c>
      <c r="UE74" s="11">
        <f t="shared" si="78"/>
        <v>0</v>
      </c>
      <c r="UL74" s="11">
        <f t="shared" si="79"/>
        <v>0</v>
      </c>
      <c r="US74" s="11">
        <f t="shared" si="80"/>
        <v>0</v>
      </c>
    </row>
    <row r="75" spans="1:565" x14ac:dyDescent="0.2">
      <c r="A75" s="52">
        <v>44658</v>
      </c>
      <c r="B75" s="3">
        <v>90</v>
      </c>
      <c r="C75" s="14">
        <v>160.19999999999999</v>
      </c>
      <c r="D75" s="11">
        <v>119</v>
      </c>
      <c r="E75" s="11">
        <f t="shared" ref="E75:E138" si="93">C75*D75</f>
        <v>19063.8</v>
      </c>
      <c r="I75" s="3">
        <v>5</v>
      </c>
      <c r="J75" s="14">
        <v>7.7</v>
      </c>
      <c r="K75" s="11">
        <v>120</v>
      </c>
      <c r="L75" s="11">
        <f t="shared" si="81"/>
        <v>924</v>
      </c>
      <c r="S75" s="11">
        <f t="shared" si="82"/>
        <v>0</v>
      </c>
      <c r="Z75" s="11">
        <f t="shared" si="83"/>
        <v>0</v>
      </c>
      <c r="AG75" s="11">
        <f t="shared" si="84"/>
        <v>0</v>
      </c>
      <c r="AK75" s="3">
        <v>5</v>
      </c>
      <c r="AL75" s="14">
        <v>10.3</v>
      </c>
      <c r="AM75" s="11">
        <v>120</v>
      </c>
      <c r="AN75" s="11">
        <f t="shared" si="85"/>
        <v>1236</v>
      </c>
      <c r="AR75" s="3">
        <v>20</v>
      </c>
      <c r="AS75" s="14">
        <v>38.4</v>
      </c>
      <c r="AT75" s="11">
        <v>120</v>
      </c>
      <c r="AU75" s="11">
        <f t="shared" si="86"/>
        <v>4608</v>
      </c>
      <c r="AY75" s="3">
        <v>15</v>
      </c>
      <c r="AZ75" s="14">
        <v>30.9</v>
      </c>
      <c r="BA75" s="11">
        <v>120</v>
      </c>
      <c r="BB75" s="11">
        <f t="shared" si="87"/>
        <v>3708</v>
      </c>
      <c r="BI75" s="11">
        <f t="shared" si="88"/>
        <v>0</v>
      </c>
      <c r="BP75" s="11">
        <f t="shared" si="91"/>
        <v>0</v>
      </c>
      <c r="BW75" s="11">
        <f t="shared" si="92"/>
        <v>0</v>
      </c>
      <c r="CA75" s="3">
        <v>60</v>
      </c>
      <c r="CB75" s="14">
        <v>111.3</v>
      </c>
      <c r="CC75" s="11">
        <v>120</v>
      </c>
      <c r="CD75" s="11">
        <f t="shared" si="89"/>
        <v>13356</v>
      </c>
      <c r="CK75" s="11">
        <f t="shared" si="90"/>
        <v>0</v>
      </c>
      <c r="CR75" s="11">
        <f t="shared" ref="CR75:CR138" si="94">CP75*CQ75</f>
        <v>0</v>
      </c>
      <c r="CY75" s="11">
        <f t="shared" si="14"/>
        <v>0</v>
      </c>
      <c r="DF75" s="11">
        <f t="shared" si="18"/>
        <v>0</v>
      </c>
      <c r="DM75" s="11">
        <f t="shared" si="19"/>
        <v>0</v>
      </c>
      <c r="DQ75" s="3">
        <v>30</v>
      </c>
      <c r="DR75" s="14">
        <v>56.1</v>
      </c>
      <c r="DS75" s="11">
        <v>120</v>
      </c>
      <c r="DT75" s="11">
        <f t="shared" si="15"/>
        <v>6732</v>
      </c>
      <c r="DX75" s="3">
        <v>5</v>
      </c>
      <c r="DY75" s="14">
        <v>12</v>
      </c>
      <c r="DZ75" s="11">
        <v>120</v>
      </c>
      <c r="EA75" s="11">
        <f t="shared" si="16"/>
        <v>1440</v>
      </c>
      <c r="EH75" s="11">
        <f t="shared" si="17"/>
        <v>0</v>
      </c>
      <c r="EL75" s="3">
        <v>10</v>
      </c>
      <c r="EM75" s="14">
        <v>19.3</v>
      </c>
      <c r="EN75" s="11">
        <v>120</v>
      </c>
      <c r="EO75" s="11">
        <f t="shared" si="31"/>
        <v>2316</v>
      </c>
      <c r="EV75" s="11">
        <f t="shared" si="20"/>
        <v>0</v>
      </c>
      <c r="FC75" s="11">
        <f t="shared" si="21"/>
        <v>0</v>
      </c>
      <c r="FJ75" s="11">
        <f t="shared" si="22"/>
        <v>0</v>
      </c>
      <c r="FQ75" s="11">
        <f t="shared" si="23"/>
        <v>0</v>
      </c>
      <c r="FX75" s="11">
        <f t="shared" si="24"/>
        <v>0</v>
      </c>
      <c r="GB75" s="3">
        <v>10</v>
      </c>
      <c r="GC75" s="14">
        <v>21.8</v>
      </c>
      <c r="GD75" s="11">
        <v>120</v>
      </c>
      <c r="GE75" s="11">
        <f t="shared" si="25"/>
        <v>2616</v>
      </c>
      <c r="GI75" s="3">
        <v>7</v>
      </c>
      <c r="GJ75" s="14">
        <v>15.6</v>
      </c>
      <c r="GK75" s="11">
        <v>120</v>
      </c>
      <c r="GL75" s="11">
        <f t="shared" si="26"/>
        <v>1872</v>
      </c>
      <c r="GS75" s="11">
        <f t="shared" si="27"/>
        <v>0</v>
      </c>
      <c r="GW75" s="3">
        <v>5</v>
      </c>
      <c r="GX75" s="14">
        <v>10.7</v>
      </c>
      <c r="GY75" s="11">
        <v>120</v>
      </c>
      <c r="GZ75" s="11">
        <f t="shared" si="28"/>
        <v>1284</v>
      </c>
      <c r="HG75" s="11">
        <f t="shared" si="29"/>
        <v>0</v>
      </c>
      <c r="HN75" s="11">
        <f t="shared" si="30"/>
        <v>0</v>
      </c>
      <c r="HU75" s="11">
        <f t="shared" si="32"/>
        <v>0</v>
      </c>
      <c r="HY75" s="3">
        <v>6</v>
      </c>
      <c r="HZ75" s="14">
        <v>11.4</v>
      </c>
      <c r="IA75" s="11">
        <v>120</v>
      </c>
      <c r="IB75" s="11">
        <f t="shared" si="33"/>
        <v>1368</v>
      </c>
      <c r="II75" s="11">
        <f t="shared" si="34"/>
        <v>0</v>
      </c>
      <c r="IP75" s="11">
        <f t="shared" si="35"/>
        <v>0</v>
      </c>
      <c r="IW75" s="11">
        <f t="shared" si="36"/>
        <v>0</v>
      </c>
      <c r="JD75" s="11">
        <f t="shared" si="37"/>
        <v>0</v>
      </c>
      <c r="JK75" s="11">
        <f t="shared" si="38"/>
        <v>0</v>
      </c>
      <c r="JR75" s="11">
        <f t="shared" si="39"/>
        <v>0</v>
      </c>
      <c r="JY75" s="11">
        <f t="shared" si="40"/>
        <v>0</v>
      </c>
      <c r="KF75" s="11">
        <f t="shared" si="41"/>
        <v>0</v>
      </c>
      <c r="KM75" s="11">
        <f t="shared" si="42"/>
        <v>0</v>
      </c>
      <c r="KT75" s="11">
        <f t="shared" si="43"/>
        <v>0</v>
      </c>
      <c r="LA75" s="11">
        <f t="shared" si="44"/>
        <v>0</v>
      </c>
      <c r="LH75" s="11">
        <f t="shared" si="45"/>
        <v>0</v>
      </c>
      <c r="LL75" s="3">
        <v>10</v>
      </c>
      <c r="LM75" s="14">
        <v>20.399999999999999</v>
      </c>
      <c r="LN75" s="11">
        <v>120</v>
      </c>
      <c r="LO75" s="11">
        <f t="shared" si="46"/>
        <v>2448</v>
      </c>
      <c r="LV75" s="11">
        <f t="shared" si="47"/>
        <v>0</v>
      </c>
      <c r="LZ75" s="3">
        <v>30</v>
      </c>
      <c r="MA75" s="14">
        <v>61.3</v>
      </c>
      <c r="MB75" s="11">
        <v>117</v>
      </c>
      <c r="MC75" s="11">
        <f t="shared" si="48"/>
        <v>7172.0999999999995</v>
      </c>
      <c r="MG75" s="3">
        <v>30</v>
      </c>
      <c r="MH75" s="14">
        <v>53.9</v>
      </c>
      <c r="MI75" s="11">
        <v>120</v>
      </c>
      <c r="MJ75" s="11">
        <f t="shared" si="49"/>
        <v>6468</v>
      </c>
      <c r="MQ75" s="11">
        <f t="shared" si="50"/>
        <v>0</v>
      </c>
      <c r="MX75" s="11">
        <f t="shared" si="51"/>
        <v>0</v>
      </c>
      <c r="NB75" s="3">
        <v>16</v>
      </c>
      <c r="NC75" s="14">
        <v>34.299999999999997</v>
      </c>
      <c r="ND75" s="11">
        <v>120</v>
      </c>
      <c r="NE75" s="11">
        <f t="shared" si="52"/>
        <v>4116</v>
      </c>
      <c r="NL75" s="11">
        <f t="shared" si="53"/>
        <v>0</v>
      </c>
      <c r="NP75" s="3">
        <v>25</v>
      </c>
      <c r="NQ75" s="14">
        <v>43.2</v>
      </c>
      <c r="NR75" s="11">
        <v>119</v>
      </c>
      <c r="NS75" s="11">
        <f t="shared" si="54"/>
        <v>5140.8</v>
      </c>
      <c r="NZ75" s="11">
        <f t="shared" si="55"/>
        <v>0</v>
      </c>
      <c r="OG75" s="11">
        <f t="shared" si="56"/>
        <v>0</v>
      </c>
      <c r="ON75" s="11">
        <f t="shared" si="57"/>
        <v>0</v>
      </c>
      <c r="OU75" s="11">
        <f t="shared" si="58"/>
        <v>0</v>
      </c>
      <c r="PB75" s="11">
        <f t="shared" si="59"/>
        <v>0</v>
      </c>
      <c r="PF75" s="3">
        <v>10</v>
      </c>
      <c r="PG75" s="14">
        <v>19.8</v>
      </c>
      <c r="PH75" s="11">
        <v>120</v>
      </c>
      <c r="PI75" s="11">
        <f t="shared" si="60"/>
        <v>2376</v>
      </c>
      <c r="PM75" s="3">
        <v>10</v>
      </c>
      <c r="PN75" s="14">
        <v>24.2</v>
      </c>
      <c r="PO75" s="11">
        <v>120</v>
      </c>
      <c r="PP75" s="11">
        <f t="shared" si="61"/>
        <v>2904</v>
      </c>
      <c r="PW75" s="11">
        <f t="shared" si="62"/>
        <v>0</v>
      </c>
      <c r="QA75" s="3">
        <v>5</v>
      </c>
      <c r="QB75" s="14">
        <v>9.1</v>
      </c>
      <c r="QC75" s="11">
        <v>120</v>
      </c>
      <c r="QD75" s="11">
        <f t="shared" si="63"/>
        <v>1092</v>
      </c>
      <c r="QK75" s="11">
        <f t="shared" si="64"/>
        <v>0</v>
      </c>
      <c r="QR75" s="11">
        <f t="shared" si="65"/>
        <v>0</v>
      </c>
      <c r="QV75" s="3">
        <v>5</v>
      </c>
      <c r="QW75" s="14">
        <v>8.8000000000000007</v>
      </c>
      <c r="QX75" s="11">
        <v>120</v>
      </c>
      <c r="QY75" s="11">
        <f t="shared" si="66"/>
        <v>1056</v>
      </c>
      <c r="RC75" s="3">
        <v>5</v>
      </c>
      <c r="RD75" s="14">
        <v>9.1</v>
      </c>
      <c r="RE75" s="11">
        <v>120</v>
      </c>
      <c r="RF75" s="11">
        <f t="shared" si="67"/>
        <v>1092</v>
      </c>
      <c r="RJ75" s="3">
        <v>8</v>
      </c>
      <c r="RK75" s="14">
        <v>13.9</v>
      </c>
      <c r="RL75" s="11">
        <v>118</v>
      </c>
      <c r="RM75" s="11">
        <f t="shared" si="68"/>
        <v>1640.2</v>
      </c>
      <c r="RT75" s="11">
        <f t="shared" si="69"/>
        <v>0</v>
      </c>
      <c r="SA75" s="11">
        <f t="shared" si="70"/>
        <v>0</v>
      </c>
      <c r="SH75" s="11">
        <f t="shared" si="71"/>
        <v>0</v>
      </c>
      <c r="SO75" s="11">
        <f t="shared" si="72"/>
        <v>0</v>
      </c>
      <c r="SV75" s="11">
        <f t="shared" si="73"/>
        <v>0</v>
      </c>
      <c r="TC75" s="11">
        <f t="shared" si="74"/>
        <v>0</v>
      </c>
      <c r="TJ75" s="11">
        <f t="shared" si="75"/>
        <v>0</v>
      </c>
      <c r="TQ75" s="11">
        <f t="shared" si="76"/>
        <v>0</v>
      </c>
      <c r="TX75" s="11">
        <f t="shared" si="77"/>
        <v>0</v>
      </c>
      <c r="UE75" s="11">
        <f t="shared" si="78"/>
        <v>0</v>
      </c>
      <c r="UL75" s="11">
        <f t="shared" si="79"/>
        <v>0</v>
      </c>
      <c r="US75" s="11">
        <f t="shared" si="80"/>
        <v>0</v>
      </c>
    </row>
    <row r="76" spans="1:565" x14ac:dyDescent="0.2">
      <c r="A76" s="52">
        <v>44659</v>
      </c>
      <c r="B76" s="3">
        <v>90</v>
      </c>
      <c r="C76" s="14">
        <v>177.9</v>
      </c>
      <c r="D76" s="11">
        <v>113</v>
      </c>
      <c r="E76" s="11">
        <f t="shared" si="93"/>
        <v>20102.7</v>
      </c>
      <c r="I76" s="3">
        <v>10</v>
      </c>
      <c r="J76" s="14">
        <v>22.3</v>
      </c>
      <c r="K76" s="11">
        <v>112</v>
      </c>
      <c r="L76" s="11">
        <f t="shared" si="81"/>
        <v>2497.6</v>
      </c>
      <c r="S76" s="11">
        <f t="shared" si="82"/>
        <v>0</v>
      </c>
      <c r="Z76" s="11">
        <f t="shared" si="83"/>
        <v>0</v>
      </c>
      <c r="AG76" s="11">
        <f t="shared" si="84"/>
        <v>0</v>
      </c>
      <c r="AK76" s="3">
        <v>10</v>
      </c>
      <c r="AL76" s="14">
        <v>21.5</v>
      </c>
      <c r="AM76" s="11">
        <v>114</v>
      </c>
      <c r="AN76" s="11">
        <f t="shared" si="85"/>
        <v>2451</v>
      </c>
      <c r="AR76" s="3">
        <v>35</v>
      </c>
      <c r="AS76" s="14">
        <v>75.900000000000006</v>
      </c>
      <c r="AT76" s="11">
        <v>112</v>
      </c>
      <c r="AU76" s="11">
        <f t="shared" si="86"/>
        <v>8500.8000000000011</v>
      </c>
      <c r="AY76" s="3">
        <v>35</v>
      </c>
      <c r="AZ76" s="14">
        <v>75.900000000000006</v>
      </c>
      <c r="BA76" s="11">
        <v>112</v>
      </c>
      <c r="BB76" s="11">
        <f t="shared" si="87"/>
        <v>8500.8000000000011</v>
      </c>
      <c r="BF76" s="3">
        <v>15</v>
      </c>
      <c r="BG76" s="14">
        <v>31.6</v>
      </c>
      <c r="BH76" s="11">
        <v>112</v>
      </c>
      <c r="BI76" s="11">
        <f t="shared" si="88"/>
        <v>3539.2000000000003</v>
      </c>
      <c r="BP76" s="11">
        <f t="shared" si="91"/>
        <v>0</v>
      </c>
      <c r="BW76" s="11">
        <f t="shared" si="92"/>
        <v>0</v>
      </c>
      <c r="CA76" s="3">
        <v>70</v>
      </c>
      <c r="CB76" s="14">
        <v>141.4</v>
      </c>
      <c r="CC76" s="11">
        <v>113</v>
      </c>
      <c r="CD76" s="11">
        <f t="shared" si="89"/>
        <v>15978.2</v>
      </c>
      <c r="CK76" s="11">
        <f t="shared" si="90"/>
        <v>0</v>
      </c>
      <c r="CO76" s="3">
        <v>5</v>
      </c>
      <c r="CP76" s="14">
        <v>11.3</v>
      </c>
      <c r="CQ76" s="11">
        <v>114</v>
      </c>
      <c r="CR76" s="11">
        <f t="shared" si="94"/>
        <v>1288.2</v>
      </c>
      <c r="CY76" s="11">
        <f t="shared" ref="CY76:CY139" si="95">CW76*CX76</f>
        <v>0</v>
      </c>
      <c r="DF76" s="11">
        <f t="shared" si="18"/>
        <v>0</v>
      </c>
      <c r="DM76" s="11">
        <f t="shared" si="19"/>
        <v>0</v>
      </c>
      <c r="DQ76" s="3">
        <v>20</v>
      </c>
      <c r="DR76" s="14">
        <v>41.1</v>
      </c>
      <c r="DS76" s="11">
        <v>112</v>
      </c>
      <c r="DT76" s="11">
        <f t="shared" ref="DT76:DT142" si="96">DR76*DS76</f>
        <v>4603.2</v>
      </c>
      <c r="DX76" s="3">
        <v>5</v>
      </c>
      <c r="DY76" s="14">
        <v>11.1</v>
      </c>
      <c r="DZ76" s="11">
        <v>112</v>
      </c>
      <c r="EA76" s="11">
        <f>DY76*DZ76</f>
        <v>1243.2</v>
      </c>
      <c r="EE76" s="3">
        <v>10</v>
      </c>
      <c r="EF76" s="14">
        <v>20.399999999999999</v>
      </c>
      <c r="EG76" s="11">
        <v>112</v>
      </c>
      <c r="EH76" s="11">
        <f t="shared" ref="EH76:EH141" si="97">EF76*EG76</f>
        <v>2284.7999999999997</v>
      </c>
      <c r="EL76" s="3">
        <v>11</v>
      </c>
      <c r="EM76" s="14">
        <v>24.5</v>
      </c>
      <c r="EN76" s="11">
        <v>112</v>
      </c>
      <c r="EO76" s="11">
        <f t="shared" si="31"/>
        <v>2744</v>
      </c>
      <c r="EV76" s="11">
        <f t="shared" si="20"/>
        <v>0</v>
      </c>
      <c r="FC76" s="11">
        <f t="shared" si="21"/>
        <v>0</v>
      </c>
      <c r="FJ76" s="11">
        <f t="shared" si="22"/>
        <v>0</v>
      </c>
      <c r="FQ76" s="11">
        <f t="shared" si="23"/>
        <v>0</v>
      </c>
      <c r="FX76" s="11">
        <f t="shared" si="24"/>
        <v>0</v>
      </c>
      <c r="GB76" s="3">
        <v>25</v>
      </c>
      <c r="GC76" s="14">
        <v>53.7</v>
      </c>
      <c r="GD76" s="11">
        <v>112</v>
      </c>
      <c r="GE76" s="11">
        <f t="shared" si="25"/>
        <v>6014.4000000000005</v>
      </c>
      <c r="GI76" s="3">
        <v>15</v>
      </c>
      <c r="GJ76" s="14">
        <v>31.3</v>
      </c>
      <c r="GK76" s="11">
        <v>112</v>
      </c>
      <c r="GL76" s="11">
        <f t="shared" si="26"/>
        <v>3505.6</v>
      </c>
      <c r="GS76" s="11">
        <f t="shared" si="27"/>
        <v>0</v>
      </c>
      <c r="GW76" s="3">
        <v>15</v>
      </c>
      <c r="GX76" s="14">
        <v>31.9</v>
      </c>
      <c r="GY76" s="11">
        <v>112</v>
      </c>
      <c r="GZ76" s="11">
        <f t="shared" si="28"/>
        <v>3572.7999999999997</v>
      </c>
      <c r="HD76" s="3">
        <v>5</v>
      </c>
      <c r="HE76" s="14">
        <v>9.6</v>
      </c>
      <c r="HF76" s="11">
        <v>112</v>
      </c>
      <c r="HG76" s="11">
        <f t="shared" si="29"/>
        <v>1075.2</v>
      </c>
      <c r="HN76" s="11">
        <f t="shared" si="30"/>
        <v>0</v>
      </c>
      <c r="HU76" s="11">
        <f t="shared" si="32"/>
        <v>0</v>
      </c>
      <c r="HY76" s="3">
        <v>15</v>
      </c>
      <c r="HZ76" s="14">
        <v>31.7</v>
      </c>
      <c r="IA76" s="11">
        <v>112</v>
      </c>
      <c r="IB76" s="11">
        <f t="shared" si="33"/>
        <v>3550.4</v>
      </c>
      <c r="IF76" s="3">
        <v>15</v>
      </c>
      <c r="IG76" s="14">
        <v>28.3</v>
      </c>
      <c r="IH76" s="11">
        <v>112</v>
      </c>
      <c r="II76" s="11">
        <f t="shared" si="34"/>
        <v>3169.6</v>
      </c>
      <c r="IM76" s="3">
        <v>5</v>
      </c>
      <c r="IN76" s="14">
        <v>10.5</v>
      </c>
      <c r="IO76" s="11">
        <v>115</v>
      </c>
      <c r="IP76" s="11">
        <f t="shared" si="35"/>
        <v>1207.5</v>
      </c>
      <c r="IT76" s="3">
        <v>10</v>
      </c>
      <c r="IU76" s="14">
        <v>21.4</v>
      </c>
      <c r="IV76" s="11">
        <v>112</v>
      </c>
      <c r="IW76" s="11">
        <f t="shared" si="36"/>
        <v>2396.7999999999997</v>
      </c>
      <c r="JD76" s="11">
        <f t="shared" si="37"/>
        <v>0</v>
      </c>
      <c r="JK76" s="11">
        <f t="shared" si="38"/>
        <v>0</v>
      </c>
      <c r="JR76" s="11">
        <f t="shared" si="39"/>
        <v>0</v>
      </c>
      <c r="JY76" s="11">
        <f t="shared" si="40"/>
        <v>0</v>
      </c>
      <c r="KC76" s="3">
        <v>15</v>
      </c>
      <c r="KD76" s="14">
        <v>31.1</v>
      </c>
      <c r="KE76" s="11">
        <v>112</v>
      </c>
      <c r="KF76" s="11">
        <f t="shared" si="41"/>
        <v>3483.2000000000003</v>
      </c>
      <c r="KM76" s="11">
        <f t="shared" si="42"/>
        <v>0</v>
      </c>
      <c r="KT76" s="11">
        <f t="shared" si="43"/>
        <v>0</v>
      </c>
      <c r="LA76" s="11">
        <f t="shared" si="44"/>
        <v>0</v>
      </c>
      <c r="LH76" s="11">
        <f t="shared" si="45"/>
        <v>0</v>
      </c>
      <c r="LL76" s="3">
        <v>7</v>
      </c>
      <c r="LM76" s="14">
        <v>15.3</v>
      </c>
      <c r="LN76" s="11">
        <v>112</v>
      </c>
      <c r="LO76" s="11">
        <f t="shared" si="46"/>
        <v>1713.6000000000001</v>
      </c>
      <c r="LV76" s="11">
        <f t="shared" si="47"/>
        <v>0</v>
      </c>
      <c r="LZ76" s="3">
        <v>40</v>
      </c>
      <c r="MA76" s="14">
        <v>89</v>
      </c>
      <c r="MB76" s="11">
        <v>109</v>
      </c>
      <c r="MC76" s="11">
        <f t="shared" si="48"/>
        <v>9701</v>
      </c>
      <c r="MG76" s="3">
        <v>40</v>
      </c>
      <c r="MH76" s="14">
        <v>81.099999999999994</v>
      </c>
      <c r="MI76" s="11">
        <v>112</v>
      </c>
      <c r="MJ76" s="11">
        <f t="shared" si="49"/>
        <v>9083.1999999999989</v>
      </c>
      <c r="MQ76" s="11">
        <f t="shared" si="50"/>
        <v>0</v>
      </c>
      <c r="MX76" s="11">
        <f t="shared" si="51"/>
        <v>0</v>
      </c>
      <c r="NB76" s="3">
        <v>20</v>
      </c>
      <c r="NC76" s="14">
        <v>40</v>
      </c>
      <c r="ND76" s="11">
        <v>112</v>
      </c>
      <c r="NE76" s="11">
        <f t="shared" si="52"/>
        <v>4480</v>
      </c>
      <c r="NL76" s="11">
        <f t="shared" si="53"/>
        <v>0</v>
      </c>
      <c r="NP76" s="3">
        <v>35</v>
      </c>
      <c r="NQ76" s="14">
        <v>72</v>
      </c>
      <c r="NR76" s="11">
        <v>113</v>
      </c>
      <c r="NS76" s="11">
        <f t="shared" si="54"/>
        <v>8136</v>
      </c>
      <c r="NW76" s="3">
        <v>10</v>
      </c>
      <c r="NX76" s="14">
        <v>21.4</v>
      </c>
      <c r="NY76" s="11">
        <v>113</v>
      </c>
      <c r="NZ76" s="11">
        <f t="shared" si="55"/>
        <v>2418.1999999999998</v>
      </c>
      <c r="OG76" s="11">
        <f t="shared" si="56"/>
        <v>0</v>
      </c>
      <c r="ON76" s="11">
        <f t="shared" si="57"/>
        <v>0</v>
      </c>
      <c r="OU76" s="11">
        <f t="shared" si="58"/>
        <v>0</v>
      </c>
      <c r="PB76" s="11">
        <f t="shared" si="59"/>
        <v>0</v>
      </c>
      <c r="PF76" s="3">
        <v>10</v>
      </c>
      <c r="PG76" s="14">
        <v>18.600000000000001</v>
      </c>
      <c r="PH76" s="11">
        <v>111</v>
      </c>
      <c r="PI76" s="11">
        <f t="shared" si="60"/>
        <v>2064.6000000000004</v>
      </c>
      <c r="PM76" s="3">
        <v>15</v>
      </c>
      <c r="PN76" s="14">
        <v>31.1</v>
      </c>
      <c r="PO76" s="11">
        <v>112</v>
      </c>
      <c r="PP76" s="11">
        <f t="shared" si="61"/>
        <v>3483.2000000000003</v>
      </c>
      <c r="PT76" s="3">
        <v>10</v>
      </c>
      <c r="PU76" s="14">
        <v>20.7</v>
      </c>
      <c r="PV76" s="11">
        <v>112</v>
      </c>
      <c r="PW76" s="11">
        <f t="shared" si="62"/>
        <v>2318.4</v>
      </c>
      <c r="QA76" s="3">
        <v>15</v>
      </c>
      <c r="QB76" s="14">
        <v>30.6</v>
      </c>
      <c r="QC76" s="11">
        <v>112</v>
      </c>
      <c r="QD76" s="11">
        <f t="shared" si="63"/>
        <v>3427.2000000000003</v>
      </c>
      <c r="QK76" s="11">
        <f t="shared" si="64"/>
        <v>0</v>
      </c>
      <c r="QO76" s="3">
        <v>16</v>
      </c>
      <c r="QP76" s="14">
        <v>31.8</v>
      </c>
      <c r="QQ76" s="11">
        <v>112</v>
      </c>
      <c r="QR76" s="11">
        <f t="shared" si="65"/>
        <v>3561.6</v>
      </c>
      <c r="QV76" s="3">
        <v>15</v>
      </c>
      <c r="QW76" s="14">
        <v>33</v>
      </c>
      <c r="QX76" s="11">
        <v>112</v>
      </c>
      <c r="QY76" s="11">
        <f t="shared" si="66"/>
        <v>3696</v>
      </c>
      <c r="RC76" s="3">
        <v>15</v>
      </c>
      <c r="RD76" s="14">
        <v>30.2</v>
      </c>
      <c r="RE76" s="11">
        <v>112</v>
      </c>
      <c r="RF76" s="11">
        <f t="shared" si="67"/>
        <v>3382.4</v>
      </c>
      <c r="RJ76" s="3">
        <v>50</v>
      </c>
      <c r="RK76" s="14">
        <v>99.5</v>
      </c>
      <c r="RL76" s="11">
        <v>110</v>
      </c>
      <c r="RM76" s="11">
        <f t="shared" si="68"/>
        <v>10945</v>
      </c>
      <c r="RT76" s="11">
        <f t="shared" si="69"/>
        <v>0</v>
      </c>
      <c r="SA76" s="11">
        <f t="shared" si="70"/>
        <v>0</v>
      </c>
      <c r="SH76" s="11">
        <f t="shared" si="71"/>
        <v>0</v>
      </c>
      <c r="SO76" s="11">
        <f t="shared" si="72"/>
        <v>0</v>
      </c>
      <c r="SV76" s="11">
        <f t="shared" si="73"/>
        <v>0</v>
      </c>
      <c r="TC76" s="11">
        <f t="shared" si="74"/>
        <v>0</v>
      </c>
      <c r="TJ76" s="11">
        <f t="shared" si="75"/>
        <v>0</v>
      </c>
      <c r="TQ76" s="11">
        <f t="shared" si="76"/>
        <v>0</v>
      </c>
      <c r="TX76" s="11">
        <f t="shared" si="77"/>
        <v>0</v>
      </c>
      <c r="UE76" s="11">
        <f t="shared" si="78"/>
        <v>0</v>
      </c>
      <c r="UL76" s="11">
        <f t="shared" si="79"/>
        <v>0</v>
      </c>
      <c r="US76" s="11">
        <f t="shared" si="80"/>
        <v>0</v>
      </c>
    </row>
    <row r="77" spans="1:565" x14ac:dyDescent="0.2">
      <c r="A77" s="52">
        <v>44660</v>
      </c>
      <c r="B77" s="3">
        <v>90</v>
      </c>
      <c r="C77" s="14">
        <v>185.3</v>
      </c>
      <c r="D77" s="11">
        <v>108</v>
      </c>
      <c r="E77" s="11">
        <f t="shared" si="93"/>
        <v>20012.400000000001</v>
      </c>
      <c r="L77" s="11">
        <f t="shared" si="81"/>
        <v>0</v>
      </c>
      <c r="S77" s="11">
        <f t="shared" si="82"/>
        <v>0</v>
      </c>
      <c r="Z77" s="11">
        <f t="shared" si="83"/>
        <v>0</v>
      </c>
      <c r="AG77" s="11">
        <f t="shared" si="84"/>
        <v>0</v>
      </c>
      <c r="AK77" s="3">
        <v>5</v>
      </c>
      <c r="AL77" s="14">
        <v>10.5</v>
      </c>
      <c r="AM77" s="11">
        <v>111</v>
      </c>
      <c r="AN77" s="11">
        <f t="shared" si="85"/>
        <v>1165.5</v>
      </c>
      <c r="AR77" s="3">
        <v>35</v>
      </c>
      <c r="AS77" s="14">
        <v>72.7</v>
      </c>
      <c r="AT77" s="11">
        <v>109</v>
      </c>
      <c r="AU77" s="11">
        <f t="shared" si="86"/>
        <v>7924.3</v>
      </c>
      <c r="AY77" s="3">
        <v>25</v>
      </c>
      <c r="AZ77" s="14">
        <v>55</v>
      </c>
      <c r="BA77" s="11">
        <v>109</v>
      </c>
      <c r="BB77" s="11">
        <f t="shared" si="87"/>
        <v>5995</v>
      </c>
      <c r="BF77" s="3">
        <v>5</v>
      </c>
      <c r="BG77" s="14">
        <v>11.2</v>
      </c>
      <c r="BH77" s="11">
        <v>111</v>
      </c>
      <c r="BI77" s="11">
        <f t="shared" si="88"/>
        <v>1243.1999999999998</v>
      </c>
      <c r="BP77" s="11">
        <f t="shared" si="91"/>
        <v>0</v>
      </c>
      <c r="BW77" s="11">
        <f t="shared" si="92"/>
        <v>0</v>
      </c>
      <c r="CA77" s="3">
        <v>40</v>
      </c>
      <c r="CB77" s="14">
        <v>86.3</v>
      </c>
      <c r="CC77" s="11">
        <v>108</v>
      </c>
      <c r="CD77" s="11">
        <f t="shared" si="89"/>
        <v>9320.4</v>
      </c>
      <c r="CK77" s="11">
        <f t="shared" si="90"/>
        <v>0</v>
      </c>
      <c r="CO77" s="3">
        <v>5</v>
      </c>
      <c r="CP77" s="14">
        <v>11.2</v>
      </c>
      <c r="CQ77" s="11">
        <v>111</v>
      </c>
      <c r="CR77" s="11">
        <f t="shared" si="94"/>
        <v>1243.1999999999998</v>
      </c>
      <c r="CY77" s="11">
        <f t="shared" si="95"/>
        <v>0</v>
      </c>
      <c r="DF77" s="11">
        <f t="shared" ref="DF77:DF140" si="98">DD77*DE77</f>
        <v>0</v>
      </c>
      <c r="DM77" s="11">
        <f t="shared" si="19"/>
        <v>0</v>
      </c>
      <c r="DQ77" s="3">
        <v>10</v>
      </c>
      <c r="DR77" s="14">
        <v>20.399999999999999</v>
      </c>
      <c r="DS77" s="11">
        <v>109</v>
      </c>
      <c r="DT77" s="11">
        <f t="shared" si="96"/>
        <v>2223.6</v>
      </c>
      <c r="DX77" s="3">
        <v>5</v>
      </c>
      <c r="DY77" s="14">
        <v>10.3</v>
      </c>
      <c r="DZ77" s="11">
        <v>109</v>
      </c>
      <c r="EA77" s="11">
        <f t="shared" ref="EA77:EA141" si="99">DY77*DZ77</f>
        <v>1122.7</v>
      </c>
      <c r="EH77" s="11">
        <f t="shared" si="97"/>
        <v>0</v>
      </c>
      <c r="EL77" s="3">
        <v>10</v>
      </c>
      <c r="EM77" s="14">
        <v>19.8</v>
      </c>
      <c r="EN77" s="11">
        <v>109</v>
      </c>
      <c r="EO77" s="11">
        <f t="shared" si="31"/>
        <v>2158.2000000000003</v>
      </c>
      <c r="EV77" s="11">
        <f t="shared" si="20"/>
        <v>0</v>
      </c>
      <c r="FC77" s="11">
        <f t="shared" si="21"/>
        <v>0</v>
      </c>
      <c r="FJ77" s="11">
        <f t="shared" si="22"/>
        <v>0</v>
      </c>
      <c r="FQ77" s="11">
        <f t="shared" si="23"/>
        <v>0</v>
      </c>
      <c r="FX77" s="11">
        <f t="shared" si="24"/>
        <v>0</v>
      </c>
      <c r="GE77" s="11">
        <f t="shared" si="25"/>
        <v>0</v>
      </c>
      <c r="GI77" s="3">
        <v>5</v>
      </c>
      <c r="GJ77" s="14">
        <v>10.8</v>
      </c>
      <c r="GK77" s="11">
        <v>109</v>
      </c>
      <c r="GL77" s="11">
        <f t="shared" si="26"/>
        <v>1177.2</v>
      </c>
      <c r="GS77" s="11">
        <f t="shared" si="27"/>
        <v>0</v>
      </c>
      <c r="GW77" s="3">
        <v>10</v>
      </c>
      <c r="GX77" s="14">
        <v>21</v>
      </c>
      <c r="GY77" s="11">
        <v>109</v>
      </c>
      <c r="GZ77" s="11">
        <f t="shared" si="28"/>
        <v>2289</v>
      </c>
      <c r="HG77" s="11">
        <f t="shared" si="29"/>
        <v>0</v>
      </c>
      <c r="HN77" s="11">
        <f t="shared" si="30"/>
        <v>0</v>
      </c>
      <c r="HU77" s="11">
        <f t="shared" si="32"/>
        <v>0</v>
      </c>
      <c r="HY77" s="3">
        <v>10</v>
      </c>
      <c r="HZ77" s="14">
        <v>22</v>
      </c>
      <c r="IA77" s="11">
        <v>109</v>
      </c>
      <c r="IB77" s="11">
        <f t="shared" si="33"/>
        <v>2398</v>
      </c>
      <c r="IF77" s="3">
        <v>15</v>
      </c>
      <c r="IG77" s="14">
        <v>33.799999999999997</v>
      </c>
      <c r="IH77" s="11">
        <v>109</v>
      </c>
      <c r="II77" s="11">
        <f t="shared" si="34"/>
        <v>3684.2</v>
      </c>
      <c r="IP77" s="11">
        <f t="shared" si="35"/>
        <v>0</v>
      </c>
      <c r="IW77" s="11">
        <f t="shared" si="36"/>
        <v>0</v>
      </c>
      <c r="JD77" s="11">
        <f t="shared" si="37"/>
        <v>0</v>
      </c>
      <c r="JK77" s="11">
        <f t="shared" si="38"/>
        <v>0</v>
      </c>
      <c r="JR77" s="11">
        <f t="shared" si="39"/>
        <v>0</v>
      </c>
      <c r="JY77" s="11">
        <f t="shared" si="40"/>
        <v>0</v>
      </c>
      <c r="KF77" s="11">
        <f t="shared" si="41"/>
        <v>0</v>
      </c>
      <c r="KM77" s="11">
        <f t="shared" si="42"/>
        <v>0</v>
      </c>
      <c r="KT77" s="11">
        <f t="shared" si="43"/>
        <v>0</v>
      </c>
      <c r="LA77" s="11">
        <f t="shared" si="44"/>
        <v>0</v>
      </c>
      <c r="LH77" s="11">
        <f t="shared" si="45"/>
        <v>0</v>
      </c>
      <c r="LL77" s="3">
        <v>10</v>
      </c>
      <c r="LM77" s="14">
        <v>21.6</v>
      </c>
      <c r="LN77" s="11">
        <v>109</v>
      </c>
      <c r="LO77" s="11">
        <f t="shared" si="46"/>
        <v>2354.4</v>
      </c>
      <c r="LV77" s="11">
        <f t="shared" si="47"/>
        <v>0</v>
      </c>
      <c r="MC77" s="11">
        <f t="shared" si="48"/>
        <v>0</v>
      </c>
      <c r="MG77" s="3">
        <v>25</v>
      </c>
      <c r="MH77" s="14">
        <v>53.6</v>
      </c>
      <c r="MI77" s="11">
        <v>109</v>
      </c>
      <c r="MJ77" s="11">
        <f t="shared" si="49"/>
        <v>5842.4000000000005</v>
      </c>
      <c r="MQ77" s="11">
        <f t="shared" si="50"/>
        <v>0</v>
      </c>
      <c r="MX77" s="11">
        <f t="shared" si="51"/>
        <v>0</v>
      </c>
      <c r="NB77" s="3">
        <v>25</v>
      </c>
      <c r="NC77" s="14">
        <v>54.6</v>
      </c>
      <c r="ND77" s="11">
        <v>109</v>
      </c>
      <c r="NE77" s="11">
        <f t="shared" si="52"/>
        <v>5951.4000000000005</v>
      </c>
      <c r="NI77" s="3">
        <v>15</v>
      </c>
      <c r="NJ77" s="14">
        <v>32.1</v>
      </c>
      <c r="NK77" s="11">
        <v>109</v>
      </c>
      <c r="NL77" s="11">
        <f t="shared" si="53"/>
        <v>3498.9</v>
      </c>
      <c r="NP77" s="3">
        <v>30</v>
      </c>
      <c r="NQ77" s="14">
        <v>57.5</v>
      </c>
      <c r="NR77" s="11">
        <v>108</v>
      </c>
      <c r="NS77" s="11">
        <f t="shared" si="54"/>
        <v>6210</v>
      </c>
      <c r="NW77" s="3">
        <v>10</v>
      </c>
      <c r="NX77" s="14">
        <v>20.2</v>
      </c>
      <c r="NY77" s="11">
        <v>108</v>
      </c>
      <c r="NZ77" s="11">
        <f t="shared" si="55"/>
        <v>2181.6</v>
      </c>
      <c r="OG77" s="11">
        <f t="shared" si="56"/>
        <v>0</v>
      </c>
      <c r="ON77" s="11">
        <f t="shared" si="57"/>
        <v>0</v>
      </c>
      <c r="OU77" s="11">
        <f t="shared" si="58"/>
        <v>0</v>
      </c>
      <c r="PB77" s="11">
        <f t="shared" si="59"/>
        <v>0</v>
      </c>
      <c r="PF77" s="3">
        <v>10</v>
      </c>
      <c r="PG77" s="14">
        <v>23</v>
      </c>
      <c r="PH77" s="11">
        <v>108</v>
      </c>
      <c r="PI77" s="11">
        <f t="shared" si="60"/>
        <v>2484</v>
      </c>
      <c r="PP77" s="11">
        <f t="shared" si="61"/>
        <v>0</v>
      </c>
      <c r="PW77" s="11">
        <f t="shared" si="62"/>
        <v>0</v>
      </c>
      <c r="QD77" s="11">
        <f t="shared" si="63"/>
        <v>0</v>
      </c>
      <c r="QK77" s="11">
        <f t="shared" si="64"/>
        <v>0</v>
      </c>
      <c r="QO77" s="3">
        <v>5</v>
      </c>
      <c r="QP77" s="14">
        <v>11.4</v>
      </c>
      <c r="QQ77" s="11">
        <v>109</v>
      </c>
      <c r="QR77" s="11">
        <f t="shared" si="65"/>
        <v>1242.6000000000001</v>
      </c>
      <c r="QY77" s="11">
        <f t="shared" si="66"/>
        <v>0</v>
      </c>
      <c r="RC77" s="3">
        <v>10</v>
      </c>
      <c r="RD77" s="14">
        <v>22.5</v>
      </c>
      <c r="RE77" s="11">
        <v>109</v>
      </c>
      <c r="RF77" s="11">
        <f t="shared" si="67"/>
        <v>2452.5</v>
      </c>
      <c r="RJ77" s="3">
        <v>40</v>
      </c>
      <c r="RK77" s="14">
        <v>80.3</v>
      </c>
      <c r="RL77" s="11">
        <v>108</v>
      </c>
      <c r="RM77" s="11">
        <f t="shared" si="68"/>
        <v>8672.4</v>
      </c>
      <c r="RT77" s="11">
        <f t="shared" si="69"/>
        <v>0</v>
      </c>
      <c r="SA77" s="11">
        <f t="shared" si="70"/>
        <v>0</v>
      </c>
      <c r="SH77" s="11">
        <f t="shared" si="71"/>
        <v>0</v>
      </c>
      <c r="SO77" s="11">
        <f t="shared" si="72"/>
        <v>0</v>
      </c>
      <c r="SV77" s="11">
        <f t="shared" si="73"/>
        <v>0</v>
      </c>
      <c r="TC77" s="11">
        <f t="shared" si="74"/>
        <v>0</v>
      </c>
      <c r="TJ77" s="11">
        <f t="shared" si="75"/>
        <v>0</v>
      </c>
      <c r="TQ77" s="11">
        <f t="shared" si="76"/>
        <v>0</v>
      </c>
      <c r="TX77" s="11">
        <f t="shared" si="77"/>
        <v>0</v>
      </c>
      <c r="UE77" s="11">
        <f t="shared" si="78"/>
        <v>0</v>
      </c>
      <c r="UL77" s="11">
        <f t="shared" si="79"/>
        <v>0</v>
      </c>
      <c r="US77" s="11">
        <f t="shared" si="80"/>
        <v>0</v>
      </c>
    </row>
    <row r="78" spans="1:565" x14ac:dyDescent="0.2">
      <c r="A78" s="52">
        <v>44661</v>
      </c>
      <c r="B78" s="3">
        <v>90</v>
      </c>
      <c r="C78" s="14">
        <v>156.69999999999999</v>
      </c>
      <c r="D78" s="11">
        <v>111</v>
      </c>
      <c r="E78" s="11">
        <f t="shared" si="93"/>
        <v>17393.699999999997</v>
      </c>
      <c r="I78" s="3">
        <v>16</v>
      </c>
      <c r="J78" s="14">
        <v>29.3</v>
      </c>
      <c r="K78" s="11">
        <v>112</v>
      </c>
      <c r="L78" s="11">
        <f t="shared" si="81"/>
        <v>3281.6</v>
      </c>
      <c r="S78" s="11">
        <f t="shared" si="82"/>
        <v>0</v>
      </c>
      <c r="Z78" s="11">
        <f t="shared" si="83"/>
        <v>0</v>
      </c>
      <c r="AG78" s="11">
        <f t="shared" si="84"/>
        <v>0</v>
      </c>
      <c r="AK78" s="3">
        <v>10</v>
      </c>
      <c r="AL78" s="14">
        <v>21.1</v>
      </c>
      <c r="AM78" s="11">
        <v>114</v>
      </c>
      <c r="AN78" s="11">
        <f t="shared" si="85"/>
        <v>2405.4</v>
      </c>
      <c r="AR78" s="3">
        <v>30</v>
      </c>
      <c r="AS78" s="14">
        <v>60.6</v>
      </c>
      <c r="AT78" s="11">
        <v>112</v>
      </c>
      <c r="AU78" s="11">
        <f t="shared" si="86"/>
        <v>6787.2</v>
      </c>
      <c r="AY78" s="3">
        <v>35</v>
      </c>
      <c r="AZ78" s="14">
        <v>68.400000000000006</v>
      </c>
      <c r="BA78" s="11">
        <v>112</v>
      </c>
      <c r="BB78" s="11">
        <f t="shared" si="87"/>
        <v>7660.8000000000011</v>
      </c>
      <c r="BF78" s="3">
        <v>10</v>
      </c>
      <c r="BG78" s="14">
        <v>20.2</v>
      </c>
      <c r="BH78" s="11">
        <v>112</v>
      </c>
      <c r="BI78" s="11">
        <f t="shared" si="88"/>
        <v>2262.4</v>
      </c>
      <c r="BP78" s="11">
        <f t="shared" si="91"/>
        <v>0</v>
      </c>
      <c r="BW78" s="11">
        <f t="shared" si="92"/>
        <v>0</v>
      </c>
      <c r="CA78" s="3">
        <v>70</v>
      </c>
      <c r="CB78" s="14">
        <v>142.80000000000001</v>
      </c>
      <c r="CC78" s="11">
        <v>111</v>
      </c>
      <c r="CD78" s="11">
        <f t="shared" si="89"/>
        <v>15850.800000000001</v>
      </c>
      <c r="CK78" s="11">
        <f t="shared" si="90"/>
        <v>0</v>
      </c>
      <c r="CO78" s="3">
        <v>5</v>
      </c>
      <c r="CP78" s="14">
        <v>9.6999999999999993</v>
      </c>
      <c r="CQ78" s="11">
        <v>112</v>
      </c>
      <c r="CR78" s="11">
        <f t="shared" si="94"/>
        <v>1086.3999999999999</v>
      </c>
      <c r="CY78" s="11">
        <f t="shared" si="95"/>
        <v>0</v>
      </c>
      <c r="DF78" s="11">
        <f t="shared" si="98"/>
        <v>0</v>
      </c>
      <c r="DM78" s="11">
        <f t="shared" ref="DM78:DM141" si="100">DK78*DL78</f>
        <v>0</v>
      </c>
      <c r="DQ78" s="3">
        <v>60</v>
      </c>
      <c r="DR78" s="14">
        <v>121.8</v>
      </c>
      <c r="DS78" s="11">
        <v>112</v>
      </c>
      <c r="DT78" s="11">
        <f t="shared" si="96"/>
        <v>13641.6</v>
      </c>
      <c r="DX78" s="3">
        <v>15</v>
      </c>
      <c r="DY78" s="14">
        <v>29.3</v>
      </c>
      <c r="DZ78" s="11">
        <v>112</v>
      </c>
      <c r="EA78" s="11">
        <f t="shared" si="99"/>
        <v>3281.6</v>
      </c>
      <c r="EE78" s="3">
        <v>25</v>
      </c>
      <c r="EF78" s="14">
        <v>50.9</v>
      </c>
      <c r="EG78" s="11">
        <v>112</v>
      </c>
      <c r="EH78" s="11">
        <f t="shared" si="97"/>
        <v>5700.8</v>
      </c>
      <c r="EL78" s="3">
        <v>25</v>
      </c>
      <c r="EM78" s="14">
        <v>51.5</v>
      </c>
      <c r="EN78" s="11">
        <v>112</v>
      </c>
      <c r="EO78" s="11">
        <f t="shared" si="31"/>
        <v>5768</v>
      </c>
      <c r="EV78" s="11">
        <f t="shared" si="20"/>
        <v>0</v>
      </c>
      <c r="FC78" s="11">
        <f t="shared" si="21"/>
        <v>0</v>
      </c>
      <c r="FJ78" s="11">
        <f t="shared" si="22"/>
        <v>0</v>
      </c>
      <c r="FQ78" s="11">
        <f t="shared" si="23"/>
        <v>0</v>
      </c>
      <c r="FX78" s="11">
        <f t="shared" si="24"/>
        <v>0</v>
      </c>
      <c r="GB78" s="3">
        <v>30</v>
      </c>
      <c r="GC78" s="14">
        <v>57.8</v>
      </c>
      <c r="GD78" s="11">
        <v>112</v>
      </c>
      <c r="GE78" s="11">
        <f t="shared" si="25"/>
        <v>6473.5999999999995</v>
      </c>
      <c r="GI78" s="3">
        <v>15</v>
      </c>
      <c r="GJ78" s="14">
        <v>32.799999999999997</v>
      </c>
      <c r="GK78" s="11">
        <v>112</v>
      </c>
      <c r="GL78" s="11">
        <f t="shared" si="26"/>
        <v>3673.5999999999995</v>
      </c>
      <c r="GS78" s="11">
        <f t="shared" si="27"/>
        <v>0</v>
      </c>
      <c r="GW78" s="3">
        <v>10</v>
      </c>
      <c r="GX78" s="14">
        <v>17.5</v>
      </c>
      <c r="GY78" s="11">
        <v>112</v>
      </c>
      <c r="GZ78" s="11">
        <f t="shared" si="28"/>
        <v>1960</v>
      </c>
      <c r="HD78" s="3">
        <v>10</v>
      </c>
      <c r="HE78" s="14">
        <v>20.2</v>
      </c>
      <c r="HF78" s="11">
        <v>112</v>
      </c>
      <c r="HG78" s="11">
        <f t="shared" si="29"/>
        <v>2262.4</v>
      </c>
      <c r="HN78" s="11">
        <f t="shared" si="30"/>
        <v>0</v>
      </c>
      <c r="HU78" s="11">
        <f t="shared" si="32"/>
        <v>0</v>
      </c>
      <c r="HY78" s="3">
        <v>10</v>
      </c>
      <c r="HZ78" s="14">
        <v>19.899999999999999</v>
      </c>
      <c r="IA78" s="11">
        <v>112</v>
      </c>
      <c r="IB78" s="11">
        <f t="shared" si="33"/>
        <v>2228.7999999999997</v>
      </c>
      <c r="IF78" s="3">
        <v>10</v>
      </c>
      <c r="IG78" s="14">
        <v>20.100000000000001</v>
      </c>
      <c r="IH78" s="11">
        <v>112</v>
      </c>
      <c r="II78" s="11">
        <f t="shared" si="34"/>
        <v>2251.2000000000003</v>
      </c>
      <c r="IP78" s="11">
        <f t="shared" si="35"/>
        <v>0</v>
      </c>
      <c r="IT78" s="3">
        <v>15</v>
      </c>
      <c r="IU78" s="14">
        <v>31.5</v>
      </c>
      <c r="IV78" s="11">
        <v>112</v>
      </c>
      <c r="IW78" s="11">
        <f t="shared" si="36"/>
        <v>3528</v>
      </c>
      <c r="JD78" s="11">
        <f t="shared" si="37"/>
        <v>0</v>
      </c>
      <c r="JK78" s="11">
        <f t="shared" si="38"/>
        <v>0</v>
      </c>
      <c r="JR78" s="11">
        <f t="shared" si="39"/>
        <v>0</v>
      </c>
      <c r="JY78" s="11">
        <f t="shared" si="40"/>
        <v>0</v>
      </c>
      <c r="KC78" s="3">
        <v>15</v>
      </c>
      <c r="KD78" s="14">
        <v>29.1</v>
      </c>
      <c r="KE78" s="11">
        <v>112</v>
      </c>
      <c r="KF78" s="11">
        <f t="shared" si="41"/>
        <v>3259.2000000000003</v>
      </c>
      <c r="KM78" s="11">
        <f t="shared" si="42"/>
        <v>0</v>
      </c>
      <c r="KT78" s="11">
        <f t="shared" si="43"/>
        <v>0</v>
      </c>
      <c r="LA78" s="11">
        <f t="shared" si="44"/>
        <v>0</v>
      </c>
      <c r="LH78" s="11">
        <f t="shared" si="45"/>
        <v>0</v>
      </c>
      <c r="LL78" s="3">
        <v>15</v>
      </c>
      <c r="LM78" s="14">
        <v>29</v>
      </c>
      <c r="LN78" s="11">
        <v>112</v>
      </c>
      <c r="LO78" s="11">
        <f t="shared" si="46"/>
        <v>3248</v>
      </c>
      <c r="LV78" s="11">
        <f t="shared" si="47"/>
        <v>0</v>
      </c>
      <c r="LZ78" s="3">
        <v>80</v>
      </c>
      <c r="MA78" s="14">
        <v>167.8</v>
      </c>
      <c r="MB78" s="11">
        <v>109</v>
      </c>
      <c r="MC78" s="11">
        <f t="shared" si="48"/>
        <v>18290.2</v>
      </c>
      <c r="ME78" s="11">
        <f>SUM(MC72:MC78)+ME72</f>
        <v>134460.79999999999</v>
      </c>
      <c r="MG78" s="3">
        <v>50</v>
      </c>
      <c r="MH78" s="14">
        <v>99</v>
      </c>
      <c r="MI78" s="11">
        <v>112</v>
      </c>
      <c r="MJ78" s="11">
        <f t="shared" si="49"/>
        <v>11088</v>
      </c>
      <c r="MQ78" s="11">
        <f t="shared" si="50"/>
        <v>0</v>
      </c>
      <c r="MX78" s="11">
        <f t="shared" si="51"/>
        <v>0</v>
      </c>
      <c r="NB78" s="3">
        <v>40</v>
      </c>
      <c r="NC78" s="14">
        <v>74.7</v>
      </c>
      <c r="ND78" s="11">
        <v>112</v>
      </c>
      <c r="NE78" s="11">
        <f t="shared" si="52"/>
        <v>8366.4</v>
      </c>
      <c r="NF78" s="11">
        <v>22000</v>
      </c>
      <c r="NG78" s="11">
        <f>NE78+NE77+NE76+NE75-NF78</f>
        <v>913.79999999999927</v>
      </c>
      <c r="NI78" s="3">
        <v>15</v>
      </c>
      <c r="NJ78" s="14">
        <v>27</v>
      </c>
      <c r="NK78" s="11">
        <v>112</v>
      </c>
      <c r="NL78" s="11">
        <f t="shared" si="53"/>
        <v>3024</v>
      </c>
      <c r="NP78" s="3">
        <v>45</v>
      </c>
      <c r="NQ78" s="14">
        <v>87.2</v>
      </c>
      <c r="NR78" s="11">
        <v>111</v>
      </c>
      <c r="NS78" s="11">
        <f t="shared" si="54"/>
        <v>9679.2000000000007</v>
      </c>
      <c r="NW78" s="3">
        <v>5</v>
      </c>
      <c r="NX78" s="14">
        <v>9.6999999999999993</v>
      </c>
      <c r="NY78" s="11">
        <v>111</v>
      </c>
      <c r="NZ78" s="11">
        <f t="shared" si="55"/>
        <v>1076.6999999999998</v>
      </c>
      <c r="OG78" s="11">
        <f t="shared" si="56"/>
        <v>0</v>
      </c>
      <c r="ON78" s="11">
        <f t="shared" si="57"/>
        <v>0</v>
      </c>
      <c r="OU78" s="11">
        <f t="shared" si="58"/>
        <v>0</v>
      </c>
      <c r="PB78" s="11">
        <f t="shared" si="59"/>
        <v>0</v>
      </c>
      <c r="PF78" s="3">
        <v>15</v>
      </c>
      <c r="PG78" s="14">
        <v>29.9</v>
      </c>
      <c r="PH78" s="11">
        <v>111</v>
      </c>
      <c r="PI78" s="11">
        <f t="shared" si="60"/>
        <v>3318.8999999999996</v>
      </c>
      <c r="PM78" s="3">
        <v>20</v>
      </c>
      <c r="PN78" s="14">
        <v>44.5</v>
      </c>
      <c r="PO78" s="11">
        <v>112</v>
      </c>
      <c r="PP78" s="11">
        <f t="shared" si="61"/>
        <v>4984</v>
      </c>
      <c r="PT78" s="3">
        <v>10</v>
      </c>
      <c r="PU78" s="14">
        <v>17.5</v>
      </c>
      <c r="PV78" s="11">
        <v>112</v>
      </c>
      <c r="PW78" s="11">
        <f t="shared" si="62"/>
        <v>1960</v>
      </c>
      <c r="QA78" s="3">
        <v>20</v>
      </c>
      <c r="QB78" s="14">
        <v>41.5</v>
      </c>
      <c r="QC78" s="11">
        <v>112</v>
      </c>
      <c r="QD78" s="11">
        <f t="shared" si="63"/>
        <v>4648</v>
      </c>
      <c r="QK78" s="11">
        <f t="shared" si="64"/>
        <v>0</v>
      </c>
      <c r="QO78" s="3">
        <v>8</v>
      </c>
      <c r="QP78" s="14">
        <v>14.5</v>
      </c>
      <c r="QQ78" s="11">
        <v>112</v>
      </c>
      <c r="QR78" s="11">
        <f t="shared" si="65"/>
        <v>1624</v>
      </c>
      <c r="QV78" s="3">
        <v>5</v>
      </c>
      <c r="QW78" s="14">
        <v>10.3</v>
      </c>
      <c r="QX78" s="11">
        <v>112</v>
      </c>
      <c r="QY78" s="11">
        <f t="shared" si="66"/>
        <v>1153.6000000000001</v>
      </c>
      <c r="RC78" s="3">
        <v>15</v>
      </c>
      <c r="RD78" s="14">
        <v>30.9</v>
      </c>
      <c r="RE78" s="11">
        <v>112</v>
      </c>
      <c r="RF78" s="11">
        <f t="shared" si="67"/>
        <v>3460.7999999999997</v>
      </c>
      <c r="RJ78" s="3">
        <v>40</v>
      </c>
      <c r="RK78" s="14">
        <v>80.599999999999994</v>
      </c>
      <c r="RL78" s="11">
        <v>110</v>
      </c>
      <c r="RM78" s="11">
        <f t="shared" si="68"/>
        <v>8866</v>
      </c>
      <c r="RQ78" s="3">
        <v>5</v>
      </c>
      <c r="RR78" s="14">
        <v>9</v>
      </c>
      <c r="RS78" s="11">
        <v>114</v>
      </c>
      <c r="RT78" s="11">
        <f t="shared" si="69"/>
        <v>1026</v>
      </c>
      <c r="RX78" s="3">
        <v>20</v>
      </c>
      <c r="RY78" s="14">
        <v>43</v>
      </c>
      <c r="RZ78" s="11">
        <v>116</v>
      </c>
      <c r="SA78" s="11">
        <f t="shared" si="70"/>
        <v>4988</v>
      </c>
      <c r="SH78" s="11">
        <f t="shared" si="71"/>
        <v>0</v>
      </c>
      <c r="SO78" s="11">
        <f t="shared" si="72"/>
        <v>0</v>
      </c>
      <c r="SV78" s="11">
        <f t="shared" si="73"/>
        <v>0</v>
      </c>
      <c r="TC78" s="11">
        <f t="shared" si="74"/>
        <v>0</v>
      </c>
      <c r="TJ78" s="11">
        <f t="shared" si="75"/>
        <v>0</v>
      </c>
      <c r="TQ78" s="11">
        <f t="shared" si="76"/>
        <v>0</v>
      </c>
      <c r="TX78" s="11">
        <f t="shared" si="77"/>
        <v>0</v>
      </c>
      <c r="UE78" s="11">
        <f t="shared" si="78"/>
        <v>0</v>
      </c>
      <c r="UL78" s="11">
        <f t="shared" si="79"/>
        <v>0</v>
      </c>
      <c r="US78" s="11">
        <f t="shared" si="80"/>
        <v>0</v>
      </c>
    </row>
    <row r="79" spans="1:565" x14ac:dyDescent="0.2">
      <c r="A79" s="52">
        <v>44662</v>
      </c>
      <c r="B79" s="3">
        <v>40</v>
      </c>
      <c r="C79" s="14">
        <v>82.5</v>
      </c>
      <c r="D79" s="11">
        <v>111</v>
      </c>
      <c r="E79" s="11">
        <f t="shared" si="93"/>
        <v>9157.5</v>
      </c>
      <c r="I79" s="3">
        <v>10</v>
      </c>
      <c r="J79" s="14">
        <v>22</v>
      </c>
      <c r="K79" s="11">
        <v>112</v>
      </c>
      <c r="L79" s="11">
        <f t="shared" si="81"/>
        <v>2464</v>
      </c>
      <c r="S79" s="11">
        <f t="shared" si="82"/>
        <v>0</v>
      </c>
      <c r="Z79" s="11">
        <f t="shared" si="83"/>
        <v>0</v>
      </c>
      <c r="AG79" s="11">
        <f t="shared" si="84"/>
        <v>0</v>
      </c>
      <c r="AN79" s="11">
        <f t="shared" si="85"/>
        <v>0</v>
      </c>
      <c r="AR79" s="3">
        <v>20</v>
      </c>
      <c r="AS79" s="14">
        <v>41.6</v>
      </c>
      <c r="AT79" s="11">
        <v>112</v>
      </c>
      <c r="AU79" s="11">
        <f t="shared" si="86"/>
        <v>4659.2</v>
      </c>
      <c r="AY79" s="3">
        <v>15</v>
      </c>
      <c r="AZ79" s="14">
        <v>31</v>
      </c>
      <c r="BA79" s="11">
        <v>112</v>
      </c>
      <c r="BB79" s="11">
        <f t="shared" si="87"/>
        <v>3472</v>
      </c>
      <c r="BF79" s="3">
        <v>5</v>
      </c>
      <c r="BG79" s="14">
        <v>9.6999999999999993</v>
      </c>
      <c r="BH79" s="11">
        <v>112</v>
      </c>
      <c r="BI79" s="11">
        <f t="shared" si="88"/>
        <v>1086.3999999999999</v>
      </c>
      <c r="BP79" s="11">
        <f t="shared" si="91"/>
        <v>0</v>
      </c>
      <c r="BW79" s="11">
        <f t="shared" si="92"/>
        <v>0</v>
      </c>
      <c r="CA79" s="3">
        <v>30</v>
      </c>
      <c r="CB79" s="14">
        <v>63.7</v>
      </c>
      <c r="CC79" s="11">
        <v>111</v>
      </c>
      <c r="CD79" s="11">
        <f t="shared" si="89"/>
        <v>7070.7000000000007</v>
      </c>
      <c r="CK79" s="11">
        <f t="shared" si="90"/>
        <v>0</v>
      </c>
      <c r="CR79" s="11">
        <f t="shared" si="94"/>
        <v>0</v>
      </c>
      <c r="CY79" s="11">
        <f t="shared" si="95"/>
        <v>0</v>
      </c>
      <c r="DF79" s="11">
        <f t="shared" si="98"/>
        <v>0</v>
      </c>
      <c r="DM79" s="11">
        <f t="shared" si="100"/>
        <v>0</v>
      </c>
      <c r="DT79" s="11">
        <f t="shared" si="96"/>
        <v>0</v>
      </c>
      <c r="EA79" s="11">
        <f t="shared" si="99"/>
        <v>0</v>
      </c>
      <c r="EE79" s="3">
        <v>15</v>
      </c>
      <c r="EF79" s="14">
        <v>33.4</v>
      </c>
      <c r="EG79" s="11">
        <v>112</v>
      </c>
      <c r="EH79" s="11">
        <f t="shared" si="97"/>
        <v>3740.7999999999997</v>
      </c>
      <c r="EL79" s="3">
        <v>10</v>
      </c>
      <c r="EM79" s="14">
        <v>21.6</v>
      </c>
      <c r="EN79" s="11">
        <v>112</v>
      </c>
      <c r="EO79" s="11">
        <f t="shared" si="31"/>
        <v>2419.2000000000003</v>
      </c>
      <c r="EV79" s="11">
        <f t="shared" si="20"/>
        <v>0</v>
      </c>
      <c r="FC79" s="11">
        <f t="shared" si="21"/>
        <v>0</v>
      </c>
      <c r="FJ79" s="11">
        <f t="shared" si="22"/>
        <v>0</v>
      </c>
      <c r="FQ79" s="11">
        <f t="shared" si="23"/>
        <v>0</v>
      </c>
      <c r="FX79" s="11">
        <f t="shared" si="24"/>
        <v>0</v>
      </c>
      <c r="GB79" s="3">
        <v>10</v>
      </c>
      <c r="GC79" s="14">
        <v>21.1</v>
      </c>
      <c r="GD79" s="11">
        <v>112</v>
      </c>
      <c r="GE79" s="11">
        <f t="shared" si="25"/>
        <v>2363.2000000000003</v>
      </c>
      <c r="GL79" s="11">
        <f t="shared" si="26"/>
        <v>0</v>
      </c>
      <c r="GP79" s="3">
        <v>10</v>
      </c>
      <c r="GQ79" s="14">
        <v>20.6</v>
      </c>
      <c r="GR79" s="11">
        <v>112</v>
      </c>
      <c r="GS79" s="11">
        <f t="shared" si="27"/>
        <v>2307.2000000000003</v>
      </c>
      <c r="GW79" s="3">
        <v>10</v>
      </c>
      <c r="GX79" s="14">
        <v>18.899999999999999</v>
      </c>
      <c r="GY79" s="11">
        <v>112</v>
      </c>
      <c r="GZ79" s="11">
        <f t="shared" si="28"/>
        <v>2116.7999999999997</v>
      </c>
      <c r="HG79" s="11">
        <f t="shared" si="29"/>
        <v>0</v>
      </c>
      <c r="HN79" s="11">
        <f t="shared" si="30"/>
        <v>0</v>
      </c>
      <c r="HU79" s="11">
        <f t="shared" si="32"/>
        <v>0</v>
      </c>
      <c r="HY79" s="3">
        <v>20</v>
      </c>
      <c r="HZ79" s="14">
        <v>41.2</v>
      </c>
      <c r="IA79" s="11">
        <v>112</v>
      </c>
      <c r="IB79" s="11">
        <f t="shared" si="33"/>
        <v>4614.4000000000005</v>
      </c>
      <c r="IF79" s="3">
        <v>10</v>
      </c>
      <c r="IG79" s="14">
        <v>21.6</v>
      </c>
      <c r="IH79" s="11">
        <v>112</v>
      </c>
      <c r="II79" s="11">
        <f t="shared" si="34"/>
        <v>2419.2000000000003</v>
      </c>
      <c r="IP79" s="11">
        <f t="shared" si="35"/>
        <v>0</v>
      </c>
      <c r="IT79" s="3">
        <v>10</v>
      </c>
      <c r="IU79" s="14">
        <v>20.5</v>
      </c>
      <c r="IV79" s="11">
        <v>112</v>
      </c>
      <c r="IW79" s="11">
        <f t="shared" si="36"/>
        <v>2296</v>
      </c>
      <c r="JD79" s="11">
        <f t="shared" si="37"/>
        <v>0</v>
      </c>
      <c r="JK79" s="11">
        <f t="shared" si="38"/>
        <v>0</v>
      </c>
      <c r="JR79" s="11">
        <f t="shared" si="39"/>
        <v>0</v>
      </c>
      <c r="JY79" s="11">
        <f t="shared" si="40"/>
        <v>0</v>
      </c>
      <c r="KF79" s="11">
        <f t="shared" si="41"/>
        <v>0</v>
      </c>
      <c r="KM79" s="11">
        <f t="shared" si="42"/>
        <v>0</v>
      </c>
      <c r="KQ79" s="3">
        <v>50</v>
      </c>
      <c r="KR79" s="14">
        <v>104.5</v>
      </c>
      <c r="KS79" s="11">
        <v>112</v>
      </c>
      <c r="KT79" s="11">
        <f t="shared" si="43"/>
        <v>11704</v>
      </c>
      <c r="LA79" s="11">
        <f t="shared" si="44"/>
        <v>0</v>
      </c>
      <c r="LH79" s="11">
        <f t="shared" si="45"/>
        <v>0</v>
      </c>
      <c r="LL79" s="3">
        <v>6</v>
      </c>
      <c r="LM79" s="14">
        <v>13.7</v>
      </c>
      <c r="LN79" s="11">
        <v>112</v>
      </c>
      <c r="LO79" s="11">
        <f t="shared" si="46"/>
        <v>1534.3999999999999</v>
      </c>
      <c r="LV79" s="11">
        <f t="shared" si="47"/>
        <v>0</v>
      </c>
      <c r="LZ79" s="3">
        <v>20</v>
      </c>
      <c r="MA79" s="14">
        <v>41.3</v>
      </c>
      <c r="MB79" s="11">
        <v>109</v>
      </c>
      <c r="MC79" s="11">
        <f t="shared" si="48"/>
        <v>4501.7</v>
      </c>
      <c r="MD79" s="11">
        <v>80000</v>
      </c>
      <c r="ME79" s="11">
        <f>ME78-MD79</f>
        <v>54460.799999999988</v>
      </c>
      <c r="MG79" s="3">
        <v>25</v>
      </c>
      <c r="MH79" s="14">
        <v>48.3</v>
      </c>
      <c r="MI79" s="11">
        <v>112</v>
      </c>
      <c r="MJ79" s="11">
        <f t="shared" si="49"/>
        <v>5409.5999999999995</v>
      </c>
      <c r="MQ79" s="11">
        <f t="shared" si="50"/>
        <v>0</v>
      </c>
      <c r="MX79" s="11">
        <f t="shared" si="51"/>
        <v>0</v>
      </c>
      <c r="NB79" s="3">
        <v>15</v>
      </c>
      <c r="NC79" s="14">
        <v>27.9</v>
      </c>
      <c r="ND79" s="11">
        <v>112</v>
      </c>
      <c r="NE79" s="11">
        <f t="shared" si="52"/>
        <v>3124.7999999999997</v>
      </c>
      <c r="NI79" s="3">
        <v>16</v>
      </c>
      <c r="NJ79" s="14">
        <v>32.9</v>
      </c>
      <c r="NK79" s="11">
        <v>112</v>
      </c>
      <c r="NL79" s="11">
        <f t="shared" si="53"/>
        <v>3684.7999999999997</v>
      </c>
      <c r="NP79" s="3">
        <v>70</v>
      </c>
      <c r="NQ79" s="14">
        <v>148.6</v>
      </c>
      <c r="NR79" s="11">
        <v>111</v>
      </c>
      <c r="NS79" s="11">
        <f t="shared" si="54"/>
        <v>16494.599999999999</v>
      </c>
      <c r="NW79" s="3">
        <v>10</v>
      </c>
      <c r="NX79" s="14">
        <v>20.3</v>
      </c>
      <c r="NY79" s="11">
        <v>111</v>
      </c>
      <c r="NZ79" s="11">
        <f t="shared" si="55"/>
        <v>2253.3000000000002</v>
      </c>
      <c r="OG79" s="11">
        <f t="shared" si="56"/>
        <v>0</v>
      </c>
      <c r="ON79" s="11">
        <f t="shared" si="57"/>
        <v>0</v>
      </c>
      <c r="OU79" s="11">
        <f t="shared" si="58"/>
        <v>0</v>
      </c>
      <c r="PB79" s="11">
        <f t="shared" si="59"/>
        <v>0</v>
      </c>
      <c r="PI79" s="11">
        <f t="shared" si="60"/>
        <v>0</v>
      </c>
      <c r="PP79" s="11">
        <f t="shared" si="61"/>
        <v>0</v>
      </c>
      <c r="PW79" s="11">
        <f t="shared" si="62"/>
        <v>0</v>
      </c>
      <c r="QD79" s="11">
        <f t="shared" si="63"/>
        <v>0</v>
      </c>
      <c r="QK79" s="11">
        <f t="shared" si="64"/>
        <v>0</v>
      </c>
      <c r="QR79" s="11">
        <f t="shared" si="65"/>
        <v>0</v>
      </c>
      <c r="QV79" s="3">
        <v>10</v>
      </c>
      <c r="QW79" s="14">
        <v>20.5</v>
      </c>
      <c r="QX79" s="11">
        <v>112</v>
      </c>
      <c r="QY79" s="11">
        <f t="shared" si="66"/>
        <v>2296</v>
      </c>
      <c r="RC79" s="3">
        <v>10</v>
      </c>
      <c r="RD79" s="14">
        <v>21.7</v>
      </c>
      <c r="RE79" s="11">
        <v>112</v>
      </c>
      <c r="RF79" s="11">
        <f t="shared" si="67"/>
        <v>2430.4</v>
      </c>
      <c r="RJ79" s="3">
        <v>50</v>
      </c>
      <c r="RK79" s="14">
        <v>98.7</v>
      </c>
      <c r="RL79" s="11">
        <v>110</v>
      </c>
      <c r="RM79" s="11">
        <f t="shared" si="68"/>
        <v>10857</v>
      </c>
      <c r="RT79" s="11">
        <f t="shared" si="69"/>
        <v>0</v>
      </c>
      <c r="RX79" s="3">
        <v>12</v>
      </c>
      <c r="RY79" s="14">
        <v>27.2</v>
      </c>
      <c r="RZ79" s="11">
        <v>116</v>
      </c>
      <c r="SA79" s="11">
        <f t="shared" si="70"/>
        <v>3155.2</v>
      </c>
      <c r="SH79" s="11">
        <f t="shared" si="71"/>
        <v>0</v>
      </c>
      <c r="SO79" s="11">
        <f t="shared" si="72"/>
        <v>0</v>
      </c>
      <c r="SV79" s="11">
        <f t="shared" si="73"/>
        <v>0</v>
      </c>
      <c r="TC79" s="11">
        <f t="shared" si="74"/>
        <v>0</v>
      </c>
      <c r="TJ79" s="11">
        <f t="shared" si="75"/>
        <v>0</v>
      </c>
      <c r="TQ79" s="11">
        <f t="shared" si="76"/>
        <v>0</v>
      </c>
      <c r="TX79" s="11">
        <f t="shared" si="77"/>
        <v>0</v>
      </c>
      <c r="UE79" s="11">
        <f t="shared" si="78"/>
        <v>0</v>
      </c>
      <c r="UL79" s="11">
        <f t="shared" si="79"/>
        <v>0</v>
      </c>
      <c r="US79" s="11">
        <f t="shared" si="80"/>
        <v>0</v>
      </c>
    </row>
    <row r="80" spans="1:565" x14ac:dyDescent="0.2">
      <c r="A80" s="52">
        <v>44663</v>
      </c>
      <c r="B80" s="3">
        <v>100</v>
      </c>
      <c r="C80" s="14">
        <v>215</v>
      </c>
      <c r="D80" s="11">
        <v>114</v>
      </c>
      <c r="E80" s="11">
        <f t="shared" si="93"/>
        <v>24510</v>
      </c>
      <c r="I80" s="3">
        <v>5</v>
      </c>
      <c r="J80" s="14">
        <v>10.1</v>
      </c>
      <c r="K80" s="11">
        <v>115</v>
      </c>
      <c r="L80" s="11">
        <f t="shared" si="81"/>
        <v>1161.5</v>
      </c>
      <c r="AK80" s="3">
        <v>10</v>
      </c>
      <c r="AL80" s="14">
        <v>24.4</v>
      </c>
      <c r="AM80" s="11">
        <v>117</v>
      </c>
      <c r="AN80" s="11">
        <f t="shared" si="85"/>
        <v>2854.7999999999997</v>
      </c>
      <c r="AR80" s="3">
        <v>30</v>
      </c>
      <c r="AS80" s="14">
        <v>75.599999999999994</v>
      </c>
      <c r="AT80" s="11">
        <v>115</v>
      </c>
      <c r="AU80" s="11">
        <f t="shared" si="86"/>
        <v>8694</v>
      </c>
      <c r="AY80" s="3">
        <v>30</v>
      </c>
      <c r="AZ80" s="14">
        <v>72.5</v>
      </c>
      <c r="BA80" s="11">
        <v>115</v>
      </c>
      <c r="BB80" s="11">
        <f t="shared" si="87"/>
        <v>8337.5</v>
      </c>
      <c r="BF80" s="3">
        <v>10</v>
      </c>
      <c r="BG80" s="14">
        <v>26.3</v>
      </c>
      <c r="BH80" s="11">
        <v>115</v>
      </c>
      <c r="BI80" s="11">
        <f t="shared" si="88"/>
        <v>3024.5</v>
      </c>
      <c r="BP80" s="11">
        <f t="shared" si="91"/>
        <v>0</v>
      </c>
      <c r="BW80" s="11">
        <f t="shared" si="92"/>
        <v>0</v>
      </c>
      <c r="CA80" s="3">
        <v>50</v>
      </c>
      <c r="CB80" s="14">
        <v>118.4</v>
      </c>
      <c r="CC80" s="11">
        <v>114</v>
      </c>
      <c r="CD80" s="11">
        <f t="shared" si="89"/>
        <v>13497.6</v>
      </c>
      <c r="CK80" s="11">
        <f t="shared" si="90"/>
        <v>0</v>
      </c>
      <c r="CR80" s="11">
        <f t="shared" si="94"/>
        <v>0</v>
      </c>
      <c r="CY80" s="11">
        <f t="shared" si="95"/>
        <v>0</v>
      </c>
      <c r="DF80" s="11">
        <f t="shared" si="98"/>
        <v>0</v>
      </c>
      <c r="DM80" s="11">
        <f t="shared" si="100"/>
        <v>0</v>
      </c>
      <c r="DQ80" s="3">
        <v>13</v>
      </c>
      <c r="DR80" s="14">
        <v>31.5</v>
      </c>
      <c r="DS80" s="11">
        <v>115</v>
      </c>
      <c r="DT80" s="11">
        <f t="shared" si="96"/>
        <v>3622.5</v>
      </c>
      <c r="DX80" s="3">
        <v>5</v>
      </c>
      <c r="DY80" s="14">
        <v>12.8</v>
      </c>
      <c r="DZ80" s="11">
        <v>115</v>
      </c>
      <c r="EA80" s="11">
        <f t="shared" si="99"/>
        <v>1472</v>
      </c>
      <c r="EE80" s="3">
        <v>10</v>
      </c>
      <c r="EF80" s="14">
        <v>22.5</v>
      </c>
      <c r="EG80" s="11">
        <v>115</v>
      </c>
      <c r="EH80" s="11">
        <f t="shared" si="97"/>
        <v>2587.5</v>
      </c>
      <c r="EL80" s="3">
        <v>10</v>
      </c>
      <c r="EM80" s="14">
        <v>24.3</v>
      </c>
      <c r="EN80" s="11">
        <v>115</v>
      </c>
      <c r="EO80" s="11">
        <f t="shared" si="31"/>
        <v>2794.5</v>
      </c>
      <c r="EV80" s="11">
        <f t="shared" ref="EV80:EV143" si="101">ET80*EU80</f>
        <v>0</v>
      </c>
      <c r="FC80" s="11">
        <f t="shared" ref="FC80:FC143" si="102">FA80*FB80</f>
        <v>0</v>
      </c>
      <c r="FJ80" s="11">
        <f t="shared" si="22"/>
        <v>0</v>
      </c>
      <c r="FQ80" s="11">
        <f t="shared" si="23"/>
        <v>0</v>
      </c>
      <c r="FX80" s="11">
        <f t="shared" si="24"/>
        <v>0</v>
      </c>
      <c r="GB80" s="3">
        <v>15</v>
      </c>
      <c r="GC80" s="14">
        <v>36.200000000000003</v>
      </c>
      <c r="GD80" s="11">
        <v>115</v>
      </c>
      <c r="GE80" s="11">
        <f t="shared" si="25"/>
        <v>4163</v>
      </c>
      <c r="GI80" s="3">
        <v>10</v>
      </c>
      <c r="GJ80" s="14">
        <v>27</v>
      </c>
      <c r="GK80" s="11">
        <v>115</v>
      </c>
      <c r="GL80" s="11">
        <f t="shared" si="26"/>
        <v>3105</v>
      </c>
      <c r="GS80" s="11">
        <f t="shared" si="27"/>
        <v>0</v>
      </c>
      <c r="GW80" s="3">
        <v>5</v>
      </c>
      <c r="GX80" s="14">
        <v>13</v>
      </c>
      <c r="GY80" s="11">
        <v>115</v>
      </c>
      <c r="GZ80" s="11">
        <f t="shared" si="28"/>
        <v>1495</v>
      </c>
      <c r="HD80" s="3">
        <v>15</v>
      </c>
      <c r="HE80" s="14">
        <v>39.299999999999997</v>
      </c>
      <c r="HF80" s="11">
        <v>115</v>
      </c>
      <c r="HG80" s="11">
        <f t="shared" si="29"/>
        <v>4519.5</v>
      </c>
      <c r="HN80" s="11">
        <f t="shared" si="30"/>
        <v>0</v>
      </c>
      <c r="HU80" s="11">
        <f t="shared" si="32"/>
        <v>0</v>
      </c>
      <c r="HY80" s="3">
        <v>15</v>
      </c>
      <c r="HZ80" s="14">
        <v>39.700000000000003</v>
      </c>
      <c r="IA80" s="11">
        <v>115</v>
      </c>
      <c r="IB80" s="11">
        <f t="shared" si="33"/>
        <v>4565.5</v>
      </c>
      <c r="IF80" s="3">
        <v>10</v>
      </c>
      <c r="IG80" s="14">
        <v>24.6</v>
      </c>
      <c r="IH80" s="11">
        <v>115</v>
      </c>
      <c r="II80" s="11">
        <f t="shared" si="34"/>
        <v>2829</v>
      </c>
      <c r="IP80" s="11">
        <f t="shared" si="35"/>
        <v>0</v>
      </c>
      <c r="IT80" s="3">
        <v>5</v>
      </c>
      <c r="IU80" s="14">
        <v>13.6</v>
      </c>
      <c r="IV80" s="11">
        <v>115</v>
      </c>
      <c r="IW80" s="11">
        <f t="shared" si="36"/>
        <v>1564</v>
      </c>
      <c r="JD80" s="11">
        <f t="shared" si="37"/>
        <v>0</v>
      </c>
      <c r="JK80" s="11">
        <f t="shared" si="38"/>
        <v>0</v>
      </c>
      <c r="JR80" s="11">
        <f t="shared" si="39"/>
        <v>0</v>
      </c>
      <c r="JY80" s="11">
        <f t="shared" si="40"/>
        <v>0</v>
      </c>
      <c r="KC80" s="3">
        <v>10</v>
      </c>
      <c r="KD80" s="14">
        <v>26.6</v>
      </c>
      <c r="KE80" s="11">
        <v>115</v>
      </c>
      <c r="KF80" s="11">
        <f t="shared" si="41"/>
        <v>3059</v>
      </c>
      <c r="KM80" s="11">
        <f t="shared" si="42"/>
        <v>0</v>
      </c>
      <c r="KT80" s="11">
        <f t="shared" si="43"/>
        <v>0</v>
      </c>
      <c r="LA80" s="11">
        <f t="shared" si="44"/>
        <v>0</v>
      </c>
      <c r="LH80" s="11">
        <f t="shared" si="45"/>
        <v>0</v>
      </c>
      <c r="LL80" s="3">
        <v>15</v>
      </c>
      <c r="LM80" s="14">
        <v>39.5</v>
      </c>
      <c r="LN80" s="11">
        <v>115</v>
      </c>
      <c r="LO80" s="11">
        <f t="shared" si="46"/>
        <v>4542.5</v>
      </c>
      <c r="LV80" s="11">
        <f t="shared" si="47"/>
        <v>0</v>
      </c>
      <c r="LZ80" s="3">
        <v>50</v>
      </c>
      <c r="MA80" s="14">
        <v>125</v>
      </c>
      <c r="MB80" s="11">
        <v>111</v>
      </c>
      <c r="MC80" s="11">
        <f t="shared" si="48"/>
        <v>13875</v>
      </c>
      <c r="MG80" s="3">
        <v>30</v>
      </c>
      <c r="MH80" s="14">
        <v>67.3</v>
      </c>
      <c r="MI80" s="11">
        <v>115</v>
      </c>
      <c r="MJ80" s="11">
        <f t="shared" si="49"/>
        <v>7739.5</v>
      </c>
      <c r="MQ80" s="11">
        <f t="shared" si="50"/>
        <v>0</v>
      </c>
      <c r="MX80" s="11">
        <f t="shared" si="51"/>
        <v>0</v>
      </c>
      <c r="NB80" s="3">
        <v>25</v>
      </c>
      <c r="NC80" s="14">
        <v>58.3</v>
      </c>
      <c r="ND80" s="11">
        <v>115</v>
      </c>
      <c r="NE80" s="11">
        <f t="shared" si="52"/>
        <v>6704.5</v>
      </c>
      <c r="NI80" s="3">
        <v>10</v>
      </c>
      <c r="NJ80" s="14">
        <v>21.9</v>
      </c>
      <c r="NK80" s="11">
        <v>115</v>
      </c>
      <c r="NL80" s="11">
        <f t="shared" si="53"/>
        <v>2518.5</v>
      </c>
      <c r="NP80" s="3">
        <v>30</v>
      </c>
      <c r="NQ80" s="14">
        <v>65.599999999999994</v>
      </c>
      <c r="NR80" s="11">
        <v>114</v>
      </c>
      <c r="NS80" s="11">
        <f t="shared" si="54"/>
        <v>7478.4</v>
      </c>
      <c r="NW80" s="3">
        <v>10</v>
      </c>
      <c r="NX80" s="14">
        <v>23.8</v>
      </c>
      <c r="NY80" s="11">
        <v>114</v>
      </c>
      <c r="NZ80" s="11">
        <f t="shared" si="55"/>
        <v>2713.2000000000003</v>
      </c>
      <c r="OG80" s="11">
        <f t="shared" si="56"/>
        <v>0</v>
      </c>
      <c r="ON80" s="11">
        <f t="shared" si="57"/>
        <v>0</v>
      </c>
      <c r="OU80" s="11">
        <f t="shared" si="58"/>
        <v>0</v>
      </c>
      <c r="PB80" s="11">
        <f t="shared" si="59"/>
        <v>0</v>
      </c>
      <c r="PF80" s="3">
        <v>10</v>
      </c>
      <c r="PG80" s="14">
        <v>25.4</v>
      </c>
      <c r="PH80" s="11">
        <v>115</v>
      </c>
      <c r="PI80" s="11">
        <f t="shared" si="60"/>
        <v>2921</v>
      </c>
      <c r="PM80" s="3">
        <v>20</v>
      </c>
      <c r="PN80" s="14">
        <v>50.8</v>
      </c>
      <c r="PO80" s="11">
        <v>115</v>
      </c>
      <c r="PP80" s="11">
        <f t="shared" si="61"/>
        <v>5842</v>
      </c>
      <c r="PT80" s="3">
        <v>10</v>
      </c>
      <c r="PU80" s="14">
        <v>23.8</v>
      </c>
      <c r="PV80" s="11">
        <v>115</v>
      </c>
      <c r="PW80" s="11">
        <f t="shared" si="62"/>
        <v>2737</v>
      </c>
      <c r="QA80" s="3">
        <v>10</v>
      </c>
      <c r="QB80" s="14">
        <v>24</v>
      </c>
      <c r="QC80" s="11">
        <v>115</v>
      </c>
      <c r="QD80" s="11">
        <f t="shared" si="63"/>
        <v>2760</v>
      </c>
      <c r="QK80" s="11">
        <f t="shared" si="64"/>
        <v>0</v>
      </c>
      <c r="QO80" s="3">
        <v>10</v>
      </c>
      <c r="QP80" s="14">
        <v>22.4</v>
      </c>
      <c r="QQ80" s="11">
        <v>115</v>
      </c>
      <c r="QR80" s="11">
        <f t="shared" si="65"/>
        <v>2576</v>
      </c>
      <c r="QY80" s="11">
        <f t="shared" si="66"/>
        <v>0</v>
      </c>
      <c r="RC80" s="3">
        <v>10</v>
      </c>
      <c r="RD80" s="14">
        <v>23.5</v>
      </c>
      <c r="RE80" s="11">
        <v>115</v>
      </c>
      <c r="RF80" s="11">
        <f t="shared" si="67"/>
        <v>2702.5</v>
      </c>
      <c r="RJ80" s="3">
        <v>50</v>
      </c>
      <c r="RK80" s="14">
        <v>120.5</v>
      </c>
      <c r="RL80" s="11">
        <v>112</v>
      </c>
      <c r="RM80" s="11">
        <f t="shared" si="68"/>
        <v>13496</v>
      </c>
      <c r="RQ80" s="3">
        <v>5</v>
      </c>
      <c r="RR80" s="14">
        <v>11</v>
      </c>
      <c r="RS80" s="11">
        <v>117</v>
      </c>
      <c r="RT80" s="11">
        <f t="shared" si="69"/>
        <v>1287</v>
      </c>
      <c r="RX80" s="3">
        <v>15</v>
      </c>
      <c r="RY80" s="14">
        <v>38.9</v>
      </c>
      <c r="RZ80" s="11">
        <v>119</v>
      </c>
      <c r="SA80" s="11">
        <f t="shared" si="70"/>
        <v>4629.0999999999995</v>
      </c>
      <c r="SE80" s="3">
        <v>10</v>
      </c>
      <c r="SF80" s="14">
        <v>25</v>
      </c>
      <c r="SG80" s="11">
        <v>115</v>
      </c>
      <c r="SH80" s="11">
        <f t="shared" si="71"/>
        <v>2875</v>
      </c>
      <c r="SO80" s="11">
        <f t="shared" si="72"/>
        <v>0</v>
      </c>
      <c r="SV80" s="11">
        <f t="shared" si="73"/>
        <v>0</v>
      </c>
      <c r="TC80" s="11">
        <f t="shared" si="74"/>
        <v>0</v>
      </c>
      <c r="TJ80" s="11">
        <f t="shared" si="75"/>
        <v>0</v>
      </c>
      <c r="TQ80" s="11">
        <f t="shared" si="76"/>
        <v>0</v>
      </c>
      <c r="TX80" s="11">
        <f t="shared" si="77"/>
        <v>0</v>
      </c>
      <c r="UE80" s="11">
        <f t="shared" si="78"/>
        <v>0</v>
      </c>
      <c r="UL80" s="11">
        <f t="shared" si="79"/>
        <v>0</v>
      </c>
      <c r="US80" s="11">
        <f t="shared" si="80"/>
        <v>0</v>
      </c>
    </row>
    <row r="81" spans="1:565" x14ac:dyDescent="0.2">
      <c r="A81" s="52">
        <v>44664</v>
      </c>
      <c r="B81" s="3">
        <v>120</v>
      </c>
      <c r="C81" s="14">
        <v>247.7</v>
      </c>
      <c r="D81" s="11">
        <v>114</v>
      </c>
      <c r="E81" s="11">
        <f t="shared" si="93"/>
        <v>28237.8</v>
      </c>
      <c r="I81" s="3">
        <v>15</v>
      </c>
      <c r="J81" s="14">
        <v>32.299999999999997</v>
      </c>
      <c r="K81" s="11">
        <v>115</v>
      </c>
      <c r="L81" s="11">
        <f t="shared" si="81"/>
        <v>3714.4999999999995</v>
      </c>
      <c r="S81" s="11">
        <f t="shared" si="82"/>
        <v>0</v>
      </c>
      <c r="Z81" s="11">
        <f t="shared" si="83"/>
        <v>0</v>
      </c>
      <c r="AG81" s="11">
        <f t="shared" si="84"/>
        <v>0</v>
      </c>
      <c r="AK81" s="3">
        <v>5</v>
      </c>
      <c r="AL81" s="14">
        <v>10.5</v>
      </c>
      <c r="AM81" s="11">
        <v>117</v>
      </c>
      <c r="AN81" s="11">
        <f t="shared" si="85"/>
        <v>1228.5</v>
      </c>
      <c r="AR81" s="3">
        <v>25</v>
      </c>
      <c r="AS81" s="14">
        <v>54.4</v>
      </c>
      <c r="AT81" s="11">
        <v>115</v>
      </c>
      <c r="AU81" s="11">
        <f t="shared" si="86"/>
        <v>6256</v>
      </c>
      <c r="AY81" s="3">
        <v>25</v>
      </c>
      <c r="AZ81" s="14">
        <v>55</v>
      </c>
      <c r="BA81" s="11">
        <v>115</v>
      </c>
      <c r="BB81" s="11">
        <f t="shared" si="87"/>
        <v>6325</v>
      </c>
      <c r="BF81" s="3">
        <v>10</v>
      </c>
      <c r="BG81" s="14">
        <v>22</v>
      </c>
      <c r="BH81" s="11">
        <v>115</v>
      </c>
      <c r="BI81" s="11">
        <f t="shared" si="88"/>
        <v>2530</v>
      </c>
      <c r="BP81" s="11">
        <f t="shared" si="91"/>
        <v>0</v>
      </c>
      <c r="BW81" s="11">
        <f t="shared" si="92"/>
        <v>0</v>
      </c>
      <c r="CA81" s="3">
        <v>60</v>
      </c>
      <c r="CB81" s="14">
        <v>122.3</v>
      </c>
      <c r="CC81" s="11">
        <v>114</v>
      </c>
      <c r="CD81" s="11">
        <f t="shared" si="89"/>
        <v>13942.199999999999</v>
      </c>
      <c r="CK81" s="11">
        <f t="shared" si="90"/>
        <v>0</v>
      </c>
      <c r="CR81" s="11">
        <f t="shared" si="94"/>
        <v>0</v>
      </c>
      <c r="CY81" s="11">
        <f t="shared" si="95"/>
        <v>0</v>
      </c>
      <c r="DF81" s="11">
        <f t="shared" si="98"/>
        <v>0</v>
      </c>
      <c r="DM81" s="11">
        <f t="shared" si="100"/>
        <v>0</v>
      </c>
      <c r="DQ81" s="3">
        <v>20</v>
      </c>
      <c r="DR81" s="14">
        <v>42.6</v>
      </c>
      <c r="DS81" s="11">
        <v>115</v>
      </c>
      <c r="DT81" s="11">
        <f t="shared" si="96"/>
        <v>4899</v>
      </c>
      <c r="DX81" s="3">
        <v>10</v>
      </c>
      <c r="DY81" s="14">
        <v>22.8</v>
      </c>
      <c r="DZ81" s="11">
        <v>115</v>
      </c>
      <c r="EA81" s="11">
        <f t="shared" si="99"/>
        <v>2622</v>
      </c>
      <c r="EE81" s="3">
        <v>10</v>
      </c>
      <c r="EF81" s="14">
        <v>20.7</v>
      </c>
      <c r="EG81" s="11">
        <v>115</v>
      </c>
      <c r="EH81" s="11">
        <f t="shared" si="97"/>
        <v>2380.5</v>
      </c>
      <c r="EL81" s="3">
        <v>16</v>
      </c>
      <c r="EM81" s="14">
        <v>32.5</v>
      </c>
      <c r="EN81" s="11">
        <v>115</v>
      </c>
      <c r="EO81" s="11">
        <f t="shared" si="31"/>
        <v>3737.5</v>
      </c>
      <c r="EV81" s="11">
        <f t="shared" si="101"/>
        <v>0</v>
      </c>
      <c r="FC81" s="11">
        <f t="shared" si="102"/>
        <v>0</v>
      </c>
      <c r="FJ81" s="11">
        <f t="shared" si="22"/>
        <v>0</v>
      </c>
      <c r="FQ81" s="11">
        <f t="shared" si="23"/>
        <v>0</v>
      </c>
      <c r="FX81" s="11">
        <f t="shared" si="24"/>
        <v>0</v>
      </c>
      <c r="GB81" s="3">
        <v>25</v>
      </c>
      <c r="GC81" s="14">
        <v>51.1</v>
      </c>
      <c r="GD81" s="11">
        <v>115</v>
      </c>
      <c r="GE81" s="11">
        <f t="shared" si="25"/>
        <v>5876.5</v>
      </c>
      <c r="GI81" s="3">
        <v>10</v>
      </c>
      <c r="GJ81" s="14">
        <v>22.4</v>
      </c>
      <c r="GK81" s="11">
        <v>115</v>
      </c>
      <c r="GL81" s="11">
        <f t="shared" si="26"/>
        <v>2576</v>
      </c>
      <c r="GS81" s="11">
        <f t="shared" si="27"/>
        <v>0</v>
      </c>
      <c r="GW81" s="3">
        <v>10</v>
      </c>
      <c r="GX81" s="14">
        <v>20.100000000000001</v>
      </c>
      <c r="GY81" s="11">
        <v>115</v>
      </c>
      <c r="GZ81" s="11">
        <f t="shared" si="28"/>
        <v>2311.5</v>
      </c>
      <c r="HG81" s="11">
        <f t="shared" si="29"/>
        <v>0</v>
      </c>
      <c r="HN81" s="11">
        <f t="shared" si="30"/>
        <v>0</v>
      </c>
      <c r="HU81" s="11">
        <f t="shared" si="32"/>
        <v>0</v>
      </c>
      <c r="HY81" s="3">
        <v>10</v>
      </c>
      <c r="HZ81" s="14">
        <v>21</v>
      </c>
      <c r="IA81" s="11">
        <v>115</v>
      </c>
      <c r="IB81" s="11">
        <f t="shared" si="33"/>
        <v>2415</v>
      </c>
      <c r="IF81" s="3">
        <v>20</v>
      </c>
      <c r="IG81" s="14">
        <v>44.7</v>
      </c>
      <c r="IH81" s="11">
        <v>115</v>
      </c>
      <c r="II81" s="11">
        <f t="shared" si="34"/>
        <v>5140.5</v>
      </c>
      <c r="IP81" s="11">
        <f t="shared" si="35"/>
        <v>0</v>
      </c>
      <c r="IT81" s="3">
        <v>10</v>
      </c>
      <c r="IU81" s="14">
        <v>21.4</v>
      </c>
      <c r="IV81" s="11">
        <v>115</v>
      </c>
      <c r="IW81" s="11">
        <f t="shared" si="36"/>
        <v>2461</v>
      </c>
      <c r="JD81" s="11">
        <f t="shared" si="37"/>
        <v>0</v>
      </c>
      <c r="JK81" s="11">
        <f t="shared" si="38"/>
        <v>0</v>
      </c>
      <c r="JR81" s="11">
        <f t="shared" si="39"/>
        <v>0</v>
      </c>
      <c r="JY81" s="11">
        <f t="shared" si="40"/>
        <v>0</v>
      </c>
      <c r="KC81" s="3">
        <v>10</v>
      </c>
      <c r="KD81" s="14">
        <v>21.5</v>
      </c>
      <c r="KE81" s="11">
        <v>115</v>
      </c>
      <c r="KF81" s="11">
        <f t="shared" si="41"/>
        <v>2472.5</v>
      </c>
      <c r="KM81" s="11">
        <f t="shared" si="42"/>
        <v>0</v>
      </c>
      <c r="KT81" s="11">
        <f t="shared" si="43"/>
        <v>0</v>
      </c>
      <c r="LA81" s="11">
        <f t="shared" si="44"/>
        <v>0</v>
      </c>
      <c r="LH81" s="11">
        <f t="shared" si="45"/>
        <v>0</v>
      </c>
      <c r="LL81" s="3">
        <v>15</v>
      </c>
      <c r="LM81" s="14">
        <v>34.5</v>
      </c>
      <c r="LN81" s="11">
        <v>115</v>
      </c>
      <c r="LO81" s="11">
        <f t="shared" si="46"/>
        <v>3967.5</v>
      </c>
      <c r="LV81" s="11">
        <f t="shared" si="47"/>
        <v>0</v>
      </c>
      <c r="LZ81" s="3">
        <v>50</v>
      </c>
      <c r="MA81" s="14">
        <v>103.8</v>
      </c>
      <c r="MB81" s="11">
        <v>111</v>
      </c>
      <c r="MC81" s="11">
        <f t="shared" si="48"/>
        <v>11521.8</v>
      </c>
      <c r="MG81" s="3">
        <v>40</v>
      </c>
      <c r="MH81" s="14">
        <v>81.7</v>
      </c>
      <c r="MI81" s="11">
        <v>115</v>
      </c>
      <c r="MJ81" s="11">
        <f t="shared" si="49"/>
        <v>9395.5</v>
      </c>
      <c r="MQ81" s="11">
        <f t="shared" si="50"/>
        <v>0</v>
      </c>
      <c r="MX81" s="11">
        <f t="shared" si="51"/>
        <v>0</v>
      </c>
      <c r="NB81" s="3">
        <v>30</v>
      </c>
      <c r="NC81" s="14">
        <v>63.1</v>
      </c>
      <c r="ND81" s="11">
        <v>115</v>
      </c>
      <c r="NE81" s="11">
        <f t="shared" si="52"/>
        <v>7256.5</v>
      </c>
      <c r="NI81" s="3">
        <v>20</v>
      </c>
      <c r="NJ81" s="14">
        <v>43.4</v>
      </c>
      <c r="NK81" s="11">
        <v>115</v>
      </c>
      <c r="NL81" s="11">
        <f t="shared" si="53"/>
        <v>4991</v>
      </c>
      <c r="NP81" s="3">
        <v>30</v>
      </c>
      <c r="NQ81" s="14">
        <v>58.4</v>
      </c>
      <c r="NR81" s="11">
        <v>114</v>
      </c>
      <c r="NS81" s="11">
        <f t="shared" si="54"/>
        <v>6657.5999999999995</v>
      </c>
      <c r="NW81" s="3">
        <v>10</v>
      </c>
      <c r="NX81" s="14">
        <v>20.9</v>
      </c>
      <c r="NY81" s="11">
        <v>114</v>
      </c>
      <c r="NZ81" s="11">
        <f t="shared" si="55"/>
        <v>2382.6</v>
      </c>
      <c r="OG81" s="11">
        <f t="shared" si="56"/>
        <v>0</v>
      </c>
      <c r="ON81" s="11">
        <f t="shared" si="57"/>
        <v>0</v>
      </c>
      <c r="OU81" s="11">
        <f t="shared" si="58"/>
        <v>0</v>
      </c>
      <c r="PB81" s="11">
        <f t="shared" si="59"/>
        <v>0</v>
      </c>
      <c r="PI81" s="11">
        <f t="shared" si="60"/>
        <v>0</v>
      </c>
      <c r="PM81" s="3">
        <v>20</v>
      </c>
      <c r="PN81" s="14">
        <v>63.8</v>
      </c>
      <c r="PO81" s="11">
        <v>115</v>
      </c>
      <c r="PP81" s="11">
        <f t="shared" si="61"/>
        <v>7337</v>
      </c>
      <c r="PT81" s="3">
        <v>5</v>
      </c>
      <c r="PU81" s="14">
        <v>10.7</v>
      </c>
      <c r="PV81" s="11">
        <v>115</v>
      </c>
      <c r="PW81" s="11">
        <f t="shared" si="62"/>
        <v>1230.5</v>
      </c>
      <c r="QA81" s="3">
        <v>15</v>
      </c>
      <c r="QB81" s="14">
        <v>29.5</v>
      </c>
      <c r="QC81" s="11">
        <v>115</v>
      </c>
      <c r="QD81" s="11">
        <f t="shared" si="63"/>
        <v>3392.5</v>
      </c>
      <c r="QK81" s="11">
        <f t="shared" si="64"/>
        <v>0</v>
      </c>
      <c r="QO81" s="3">
        <v>15</v>
      </c>
      <c r="QP81" s="14">
        <v>34.4</v>
      </c>
      <c r="QQ81" s="11">
        <v>115</v>
      </c>
      <c r="QR81" s="11">
        <f t="shared" si="65"/>
        <v>3956</v>
      </c>
      <c r="QV81" s="3">
        <v>15</v>
      </c>
      <c r="QW81" s="14">
        <v>32.200000000000003</v>
      </c>
      <c r="QX81" s="11">
        <v>115</v>
      </c>
      <c r="QY81" s="11">
        <f t="shared" si="66"/>
        <v>3703.0000000000005</v>
      </c>
      <c r="RC81" s="3">
        <v>25</v>
      </c>
      <c r="RD81" s="14">
        <v>52.1</v>
      </c>
      <c r="RE81" s="11">
        <v>115</v>
      </c>
      <c r="RF81" s="11">
        <f t="shared" si="67"/>
        <v>5991.5</v>
      </c>
      <c r="RJ81" s="3">
        <v>30</v>
      </c>
      <c r="RK81" s="14">
        <v>64.3</v>
      </c>
      <c r="RL81" s="11">
        <v>112</v>
      </c>
      <c r="RM81" s="11">
        <f t="shared" si="68"/>
        <v>7201.5999999999995</v>
      </c>
      <c r="RT81" s="11">
        <f t="shared" si="69"/>
        <v>0</v>
      </c>
      <c r="RX81" s="3">
        <v>20</v>
      </c>
      <c r="RY81" s="14">
        <v>45.5</v>
      </c>
      <c r="RZ81" s="11">
        <v>119</v>
      </c>
      <c r="SA81" s="11">
        <f t="shared" si="70"/>
        <v>5414.5</v>
      </c>
      <c r="SE81" s="3">
        <v>15</v>
      </c>
      <c r="SF81" s="14">
        <v>29.6</v>
      </c>
      <c r="SG81" s="11">
        <v>115</v>
      </c>
      <c r="SH81" s="11">
        <f t="shared" si="71"/>
        <v>3404</v>
      </c>
      <c r="SO81" s="11">
        <f t="shared" si="72"/>
        <v>0</v>
      </c>
      <c r="SV81" s="11">
        <f t="shared" si="73"/>
        <v>0</v>
      </c>
      <c r="TC81" s="11">
        <f t="shared" si="74"/>
        <v>0</v>
      </c>
      <c r="TJ81" s="11">
        <f t="shared" si="75"/>
        <v>0</v>
      </c>
      <c r="TQ81" s="11">
        <f t="shared" si="76"/>
        <v>0</v>
      </c>
      <c r="TX81" s="11">
        <f t="shared" si="77"/>
        <v>0</v>
      </c>
      <c r="UE81" s="11">
        <f t="shared" si="78"/>
        <v>0</v>
      </c>
      <c r="UL81" s="11">
        <f t="shared" si="79"/>
        <v>0</v>
      </c>
      <c r="US81" s="11">
        <f t="shared" si="80"/>
        <v>0</v>
      </c>
    </row>
    <row r="82" spans="1:565" x14ac:dyDescent="0.2">
      <c r="A82" s="52">
        <v>44665</v>
      </c>
      <c r="B82" s="3">
        <v>70</v>
      </c>
      <c r="C82" s="14">
        <v>110.4</v>
      </c>
      <c r="D82" s="11">
        <v>114</v>
      </c>
      <c r="E82" s="11">
        <f t="shared" si="93"/>
        <v>12585.6</v>
      </c>
      <c r="I82" s="3">
        <v>10</v>
      </c>
      <c r="J82" s="14">
        <v>17.600000000000001</v>
      </c>
      <c r="K82" s="11">
        <v>115</v>
      </c>
      <c r="L82" s="11">
        <f t="shared" si="81"/>
        <v>2024.0000000000002</v>
      </c>
      <c r="S82" s="11">
        <f t="shared" si="82"/>
        <v>0</v>
      </c>
      <c r="Z82" s="11">
        <f t="shared" si="83"/>
        <v>0</v>
      </c>
      <c r="AG82" s="11">
        <f t="shared" si="84"/>
        <v>0</v>
      </c>
      <c r="AK82" s="3">
        <v>5</v>
      </c>
      <c r="AL82" s="14">
        <v>9.1999999999999993</v>
      </c>
      <c r="AM82" s="11">
        <v>117</v>
      </c>
      <c r="AN82" s="11">
        <f t="shared" si="85"/>
        <v>1076.3999999999999</v>
      </c>
      <c r="AR82" s="3">
        <v>25</v>
      </c>
      <c r="AS82" s="14">
        <v>46.9</v>
      </c>
      <c r="AT82" s="11">
        <v>115</v>
      </c>
      <c r="AU82" s="11">
        <f t="shared" si="86"/>
        <v>5393.5</v>
      </c>
      <c r="AY82" s="3">
        <v>25</v>
      </c>
      <c r="AZ82" s="14">
        <v>47.8</v>
      </c>
      <c r="BA82" s="11">
        <v>115</v>
      </c>
      <c r="BB82" s="11">
        <f t="shared" si="87"/>
        <v>5497</v>
      </c>
      <c r="BF82" s="3">
        <v>5</v>
      </c>
      <c r="BG82" s="14">
        <v>9.6999999999999993</v>
      </c>
      <c r="BH82" s="11">
        <v>115</v>
      </c>
      <c r="BI82" s="11">
        <f t="shared" si="88"/>
        <v>1115.5</v>
      </c>
      <c r="BP82" s="11">
        <f t="shared" si="91"/>
        <v>0</v>
      </c>
      <c r="BW82" s="11">
        <f t="shared" si="92"/>
        <v>0</v>
      </c>
      <c r="CA82" s="3">
        <v>50</v>
      </c>
      <c r="CB82" s="14">
        <v>83.8</v>
      </c>
      <c r="CC82" s="11">
        <v>114</v>
      </c>
      <c r="CD82" s="11">
        <f t="shared" si="89"/>
        <v>9553.1999999999989</v>
      </c>
      <c r="CK82" s="11">
        <f t="shared" si="90"/>
        <v>0</v>
      </c>
      <c r="CO82" s="3">
        <v>5</v>
      </c>
      <c r="CP82" s="14">
        <v>9.1</v>
      </c>
      <c r="CQ82" s="11">
        <v>117</v>
      </c>
      <c r="CR82" s="11">
        <f t="shared" si="94"/>
        <v>1064.7</v>
      </c>
      <c r="CY82" s="11">
        <f t="shared" si="95"/>
        <v>0</v>
      </c>
      <c r="DF82" s="11">
        <f t="shared" si="98"/>
        <v>0</v>
      </c>
      <c r="DM82" s="11">
        <f t="shared" si="100"/>
        <v>0</v>
      </c>
      <c r="DQ82" s="3">
        <v>25</v>
      </c>
      <c r="DR82" s="14">
        <v>45</v>
      </c>
      <c r="DS82" s="11">
        <v>115</v>
      </c>
      <c r="DT82" s="11">
        <f t="shared" si="96"/>
        <v>5175</v>
      </c>
      <c r="EA82" s="11">
        <f t="shared" si="99"/>
        <v>0</v>
      </c>
      <c r="EE82" s="3">
        <v>10</v>
      </c>
      <c r="EF82" s="14">
        <v>18.5</v>
      </c>
      <c r="EG82" s="11">
        <v>115</v>
      </c>
      <c r="EH82" s="11">
        <f t="shared" si="97"/>
        <v>2127.5</v>
      </c>
      <c r="EL82" s="3">
        <v>20</v>
      </c>
      <c r="EM82" s="14">
        <v>36.200000000000003</v>
      </c>
      <c r="EN82" s="11">
        <v>115</v>
      </c>
      <c r="EO82" s="11">
        <f t="shared" si="31"/>
        <v>4163</v>
      </c>
      <c r="EV82" s="11">
        <f t="shared" si="101"/>
        <v>0</v>
      </c>
      <c r="FC82" s="11">
        <f t="shared" si="102"/>
        <v>0</v>
      </c>
      <c r="FJ82" s="11">
        <f t="shared" si="22"/>
        <v>0</v>
      </c>
      <c r="FQ82" s="11">
        <f t="shared" si="23"/>
        <v>0</v>
      </c>
      <c r="FX82" s="11">
        <f t="shared" si="24"/>
        <v>0</v>
      </c>
      <c r="GB82" s="3">
        <v>15</v>
      </c>
      <c r="GC82" s="14">
        <v>28.4</v>
      </c>
      <c r="GD82" s="11">
        <v>115</v>
      </c>
      <c r="GE82" s="11">
        <f t="shared" si="25"/>
        <v>3266</v>
      </c>
      <c r="GI82" s="3">
        <v>8</v>
      </c>
      <c r="GJ82" s="14">
        <v>14.8</v>
      </c>
      <c r="GK82" s="11">
        <v>115</v>
      </c>
      <c r="GL82" s="11">
        <f t="shared" si="26"/>
        <v>1702</v>
      </c>
      <c r="GS82" s="11">
        <f t="shared" si="27"/>
        <v>0</v>
      </c>
      <c r="GZ82" s="11">
        <f t="shared" si="28"/>
        <v>0</v>
      </c>
      <c r="HD82" s="3">
        <v>5</v>
      </c>
      <c r="HE82" s="14">
        <v>8.5</v>
      </c>
      <c r="HF82" s="11">
        <v>115</v>
      </c>
      <c r="HG82" s="11">
        <f t="shared" si="29"/>
        <v>977.5</v>
      </c>
      <c r="HN82" s="11">
        <f t="shared" si="30"/>
        <v>0</v>
      </c>
      <c r="HU82" s="11">
        <f t="shared" si="32"/>
        <v>0</v>
      </c>
      <c r="HY82" s="3">
        <v>15</v>
      </c>
      <c r="HZ82" s="14">
        <v>28.6</v>
      </c>
      <c r="IA82" s="11">
        <v>115</v>
      </c>
      <c r="IB82" s="11">
        <f t="shared" si="33"/>
        <v>3289</v>
      </c>
      <c r="II82" s="11">
        <f t="shared" si="34"/>
        <v>0</v>
      </c>
      <c r="IP82" s="11">
        <f t="shared" si="35"/>
        <v>0</v>
      </c>
      <c r="IT82" s="3">
        <v>10</v>
      </c>
      <c r="IU82" s="14">
        <v>18</v>
      </c>
      <c r="IV82" s="11">
        <v>115</v>
      </c>
      <c r="IW82" s="11">
        <f t="shared" si="36"/>
        <v>2070</v>
      </c>
      <c r="JD82" s="11">
        <f t="shared" si="37"/>
        <v>0</v>
      </c>
      <c r="JK82" s="11">
        <f t="shared" si="38"/>
        <v>0</v>
      </c>
      <c r="JR82" s="11">
        <f t="shared" si="39"/>
        <v>0</v>
      </c>
      <c r="JY82" s="11">
        <f t="shared" si="40"/>
        <v>0</v>
      </c>
      <c r="KF82" s="11">
        <f t="shared" si="41"/>
        <v>0</v>
      </c>
      <c r="KM82" s="11">
        <f t="shared" si="42"/>
        <v>0</v>
      </c>
      <c r="KT82" s="11">
        <f t="shared" si="43"/>
        <v>0</v>
      </c>
      <c r="LA82" s="11">
        <f t="shared" si="44"/>
        <v>0</v>
      </c>
      <c r="LH82" s="11">
        <f t="shared" si="45"/>
        <v>0</v>
      </c>
      <c r="LL82" s="3">
        <v>10</v>
      </c>
      <c r="LM82" s="14">
        <v>18.100000000000001</v>
      </c>
      <c r="LN82" s="11">
        <v>115</v>
      </c>
      <c r="LO82" s="11">
        <f t="shared" si="46"/>
        <v>2081.5</v>
      </c>
      <c r="LV82" s="11">
        <f t="shared" si="47"/>
        <v>0</v>
      </c>
      <c r="LZ82" s="3">
        <v>60</v>
      </c>
      <c r="MA82" s="14">
        <v>111.8</v>
      </c>
      <c r="MB82" s="11">
        <v>111</v>
      </c>
      <c r="MC82" s="11">
        <f t="shared" si="48"/>
        <v>12409.8</v>
      </c>
      <c r="MG82" s="3">
        <v>35</v>
      </c>
      <c r="MH82" s="14">
        <v>59.2</v>
      </c>
      <c r="MI82" s="11">
        <v>115</v>
      </c>
      <c r="MJ82" s="11">
        <f t="shared" si="49"/>
        <v>6808</v>
      </c>
      <c r="MQ82" s="11">
        <f t="shared" si="50"/>
        <v>0</v>
      </c>
      <c r="MX82" s="11">
        <f t="shared" si="51"/>
        <v>0</v>
      </c>
      <c r="NB82" s="3">
        <v>35</v>
      </c>
      <c r="NC82" s="14">
        <v>61.2</v>
      </c>
      <c r="ND82" s="11">
        <v>115</v>
      </c>
      <c r="NE82" s="11">
        <f t="shared" si="52"/>
        <v>7038</v>
      </c>
      <c r="NL82" s="11">
        <f t="shared" si="53"/>
        <v>0</v>
      </c>
      <c r="NP82" s="3">
        <v>15</v>
      </c>
      <c r="NQ82" s="14">
        <v>26.6</v>
      </c>
      <c r="NR82" s="11">
        <v>114</v>
      </c>
      <c r="NS82" s="11">
        <f t="shared" si="54"/>
        <v>3032.4</v>
      </c>
      <c r="NW82" s="3">
        <v>5</v>
      </c>
      <c r="NX82" s="14">
        <v>8.3000000000000007</v>
      </c>
      <c r="NY82" s="11">
        <v>114</v>
      </c>
      <c r="NZ82" s="11">
        <f t="shared" si="55"/>
        <v>946.2</v>
      </c>
      <c r="OG82" s="11">
        <f t="shared" si="56"/>
        <v>0</v>
      </c>
      <c r="ON82" s="11">
        <f t="shared" si="57"/>
        <v>0</v>
      </c>
      <c r="OU82" s="11">
        <f t="shared" si="58"/>
        <v>0</v>
      </c>
      <c r="PB82" s="11">
        <f t="shared" si="59"/>
        <v>0</v>
      </c>
      <c r="PF82" s="3">
        <v>10</v>
      </c>
      <c r="PG82" s="14">
        <v>18.7</v>
      </c>
      <c r="PH82" s="11">
        <v>115</v>
      </c>
      <c r="PI82" s="11">
        <f t="shared" si="60"/>
        <v>2150.5</v>
      </c>
      <c r="PM82" s="3">
        <v>15</v>
      </c>
      <c r="PN82" s="14">
        <v>25.9</v>
      </c>
      <c r="PO82" s="11">
        <v>115</v>
      </c>
      <c r="PP82" s="11">
        <f t="shared" si="61"/>
        <v>2978.5</v>
      </c>
      <c r="PW82" s="11">
        <f t="shared" si="62"/>
        <v>0</v>
      </c>
      <c r="QA82" s="3">
        <v>10</v>
      </c>
      <c r="QB82" s="14">
        <v>16.8</v>
      </c>
      <c r="QC82" s="11">
        <v>115</v>
      </c>
      <c r="QD82" s="11">
        <f t="shared" si="63"/>
        <v>1932</v>
      </c>
      <c r="QK82" s="11">
        <f t="shared" si="64"/>
        <v>0</v>
      </c>
      <c r="QO82" s="3">
        <v>10</v>
      </c>
      <c r="QP82" s="14">
        <v>18.399999999999999</v>
      </c>
      <c r="QQ82" s="11">
        <v>115</v>
      </c>
      <c r="QR82" s="11">
        <f t="shared" si="65"/>
        <v>2116</v>
      </c>
      <c r="QV82" s="3">
        <v>5</v>
      </c>
      <c r="QW82" s="14">
        <v>10.199999999999999</v>
      </c>
      <c r="QX82" s="11">
        <v>115</v>
      </c>
      <c r="QY82" s="11">
        <f t="shared" si="66"/>
        <v>1173</v>
      </c>
      <c r="RF82" s="11">
        <f t="shared" si="67"/>
        <v>0</v>
      </c>
      <c r="RJ82" s="3">
        <v>50</v>
      </c>
      <c r="RK82" s="14">
        <v>83.3</v>
      </c>
      <c r="RL82" s="11">
        <v>112</v>
      </c>
      <c r="RM82" s="11">
        <f t="shared" si="68"/>
        <v>9329.6</v>
      </c>
      <c r="RT82" s="11">
        <f t="shared" si="69"/>
        <v>0</v>
      </c>
      <c r="RX82" s="3">
        <v>10</v>
      </c>
      <c r="RY82" s="14">
        <v>19</v>
      </c>
      <c r="RZ82" s="11">
        <v>119</v>
      </c>
      <c r="SA82" s="11">
        <f t="shared" si="70"/>
        <v>2261</v>
      </c>
      <c r="SE82" s="3">
        <v>10</v>
      </c>
      <c r="SF82" s="14">
        <v>19.600000000000001</v>
      </c>
      <c r="SG82" s="11">
        <v>115</v>
      </c>
      <c r="SH82" s="11">
        <f t="shared" si="71"/>
        <v>2254</v>
      </c>
      <c r="SO82" s="11">
        <f t="shared" si="72"/>
        <v>0</v>
      </c>
      <c r="SV82" s="11">
        <f t="shared" si="73"/>
        <v>0</v>
      </c>
      <c r="TC82" s="11">
        <f t="shared" si="74"/>
        <v>0</v>
      </c>
      <c r="TJ82" s="11">
        <f t="shared" si="75"/>
        <v>0</v>
      </c>
      <c r="TQ82" s="11">
        <f t="shared" si="76"/>
        <v>0</v>
      </c>
      <c r="TX82" s="11">
        <f t="shared" si="77"/>
        <v>0</v>
      </c>
      <c r="UE82" s="11">
        <f t="shared" si="78"/>
        <v>0</v>
      </c>
      <c r="UL82" s="11">
        <f t="shared" si="79"/>
        <v>0</v>
      </c>
      <c r="US82" s="11">
        <f t="shared" si="80"/>
        <v>0</v>
      </c>
    </row>
    <row r="83" spans="1:565" x14ac:dyDescent="0.2">
      <c r="A83" s="52">
        <v>44666</v>
      </c>
      <c r="B83" s="3">
        <v>130</v>
      </c>
      <c r="C83" s="14">
        <v>249.9</v>
      </c>
      <c r="D83" s="11">
        <v>112</v>
      </c>
      <c r="E83" s="11">
        <f t="shared" si="93"/>
        <v>27988.799999999999</v>
      </c>
      <c r="L83" s="11">
        <f t="shared" si="81"/>
        <v>0</v>
      </c>
      <c r="S83" s="11">
        <f t="shared" si="82"/>
        <v>0</v>
      </c>
      <c r="Z83" s="11">
        <f t="shared" si="83"/>
        <v>0</v>
      </c>
      <c r="AG83" s="11">
        <f t="shared" si="84"/>
        <v>0</v>
      </c>
      <c r="AK83" s="3">
        <v>15</v>
      </c>
      <c r="AL83" s="14">
        <v>29.6</v>
      </c>
      <c r="AM83" s="11">
        <v>115</v>
      </c>
      <c r="AN83" s="11">
        <f t="shared" si="85"/>
        <v>3404</v>
      </c>
      <c r="AR83" s="3">
        <v>35</v>
      </c>
      <c r="AS83" s="14">
        <v>73.099999999999994</v>
      </c>
      <c r="AT83" s="11">
        <v>113</v>
      </c>
      <c r="AU83" s="11">
        <f t="shared" si="86"/>
        <v>8260.2999999999993</v>
      </c>
      <c r="AY83" s="3">
        <v>25</v>
      </c>
      <c r="AZ83" s="14">
        <v>52.2</v>
      </c>
      <c r="BA83" s="11">
        <v>113</v>
      </c>
      <c r="BB83" s="11">
        <f t="shared" si="87"/>
        <v>5898.6</v>
      </c>
      <c r="BF83" s="3">
        <v>15</v>
      </c>
      <c r="BG83" s="14">
        <v>33.200000000000003</v>
      </c>
      <c r="BH83" s="11">
        <v>113</v>
      </c>
      <c r="BI83" s="11">
        <f t="shared" si="88"/>
        <v>3751.6000000000004</v>
      </c>
      <c r="BP83" s="11">
        <f t="shared" si="91"/>
        <v>0</v>
      </c>
      <c r="BW83" s="11">
        <f t="shared" si="92"/>
        <v>0</v>
      </c>
      <c r="CA83" s="3">
        <v>70</v>
      </c>
      <c r="CB83" s="14">
        <v>135.30000000000001</v>
      </c>
      <c r="CC83" s="11">
        <v>112</v>
      </c>
      <c r="CD83" s="11">
        <f t="shared" si="89"/>
        <v>15153.600000000002</v>
      </c>
      <c r="CK83" s="11">
        <f t="shared" si="90"/>
        <v>0</v>
      </c>
      <c r="CO83" s="3">
        <v>5</v>
      </c>
      <c r="CP83" s="14">
        <v>8.6</v>
      </c>
      <c r="CQ83" s="11">
        <v>115</v>
      </c>
      <c r="CR83" s="11">
        <f t="shared" si="94"/>
        <v>989</v>
      </c>
      <c r="CY83" s="11">
        <f t="shared" si="95"/>
        <v>0</v>
      </c>
      <c r="DF83" s="11">
        <f t="shared" si="98"/>
        <v>0</v>
      </c>
      <c r="DM83" s="11">
        <f t="shared" si="100"/>
        <v>0</v>
      </c>
      <c r="DQ83" s="3">
        <v>30</v>
      </c>
      <c r="DR83" s="14">
        <v>61.4</v>
      </c>
      <c r="DS83" s="11">
        <v>113</v>
      </c>
      <c r="DT83" s="11">
        <f t="shared" si="96"/>
        <v>6938.2</v>
      </c>
      <c r="DX83" s="3">
        <v>10</v>
      </c>
      <c r="DY83" s="14">
        <v>18.899999999999999</v>
      </c>
      <c r="DZ83" s="11">
        <v>113</v>
      </c>
      <c r="EA83" s="11">
        <f t="shared" si="99"/>
        <v>2135.6999999999998</v>
      </c>
      <c r="EE83" s="3">
        <v>10</v>
      </c>
      <c r="EF83" s="14">
        <v>18.2</v>
      </c>
      <c r="EG83" s="11">
        <v>113</v>
      </c>
      <c r="EH83" s="11">
        <f t="shared" si="97"/>
        <v>2056.6</v>
      </c>
      <c r="EL83" s="3">
        <v>15</v>
      </c>
      <c r="EM83" s="14">
        <v>31.1</v>
      </c>
      <c r="EN83" s="11">
        <v>113</v>
      </c>
      <c r="EO83" s="11">
        <f t="shared" si="31"/>
        <v>3514.3</v>
      </c>
      <c r="EV83" s="11">
        <f t="shared" si="101"/>
        <v>0</v>
      </c>
      <c r="FC83" s="11">
        <f t="shared" si="102"/>
        <v>0</v>
      </c>
      <c r="FJ83" s="11">
        <f t="shared" ref="FJ83:FJ146" si="103">FH83*FI83</f>
        <v>0</v>
      </c>
      <c r="FQ83" s="11">
        <f t="shared" ref="FQ83:FQ146" si="104">FO83*FP83</f>
        <v>0</v>
      </c>
      <c r="FX83" s="11">
        <f t="shared" ref="FX83:FX146" si="105">FV83*FW83</f>
        <v>0</v>
      </c>
      <c r="GB83" s="3">
        <v>25</v>
      </c>
      <c r="GC83" s="14">
        <v>51.4</v>
      </c>
      <c r="GD83" s="11">
        <v>113</v>
      </c>
      <c r="GE83" s="11">
        <f t="shared" si="25"/>
        <v>5808.2</v>
      </c>
      <c r="GI83" s="3">
        <v>14</v>
      </c>
      <c r="GJ83" s="14">
        <v>29.8</v>
      </c>
      <c r="GK83" s="11">
        <v>113</v>
      </c>
      <c r="GL83" s="11">
        <f t="shared" si="26"/>
        <v>3367.4</v>
      </c>
      <c r="GS83" s="11">
        <f t="shared" si="27"/>
        <v>0</v>
      </c>
      <c r="GW83" s="3">
        <v>10</v>
      </c>
      <c r="GX83" s="14">
        <v>20.399999999999999</v>
      </c>
      <c r="GY83" s="11">
        <v>113</v>
      </c>
      <c r="GZ83" s="11">
        <f t="shared" si="28"/>
        <v>2305.1999999999998</v>
      </c>
      <c r="HD83" s="3">
        <v>10</v>
      </c>
      <c r="HE83" s="14">
        <v>18.600000000000001</v>
      </c>
      <c r="HF83" s="11">
        <v>113</v>
      </c>
      <c r="HG83" s="11">
        <f t="shared" si="29"/>
        <v>2101.8000000000002</v>
      </c>
      <c r="HN83" s="11">
        <f t="shared" si="30"/>
        <v>0</v>
      </c>
      <c r="HU83" s="11">
        <f t="shared" si="32"/>
        <v>0</v>
      </c>
      <c r="HY83" s="3">
        <v>20</v>
      </c>
      <c r="HZ83" s="14">
        <v>39.700000000000003</v>
      </c>
      <c r="IA83" s="11">
        <v>113</v>
      </c>
      <c r="IB83" s="11">
        <f t="shared" si="33"/>
        <v>4486.1000000000004</v>
      </c>
      <c r="IF83" s="3">
        <v>20</v>
      </c>
      <c r="IG83" s="14">
        <v>38</v>
      </c>
      <c r="IH83" s="11">
        <v>113</v>
      </c>
      <c r="II83" s="11">
        <f t="shared" si="34"/>
        <v>4294</v>
      </c>
      <c r="IP83" s="11">
        <f t="shared" si="35"/>
        <v>0</v>
      </c>
      <c r="IT83" s="3">
        <v>10</v>
      </c>
      <c r="IU83" s="14">
        <v>21.1</v>
      </c>
      <c r="IV83" s="11">
        <v>117</v>
      </c>
      <c r="IW83" s="11">
        <f t="shared" si="36"/>
        <v>2468.7000000000003</v>
      </c>
      <c r="JD83" s="11">
        <f t="shared" si="37"/>
        <v>0</v>
      </c>
      <c r="JK83" s="11">
        <f t="shared" si="38"/>
        <v>0</v>
      </c>
      <c r="JR83" s="11">
        <f t="shared" si="39"/>
        <v>0</v>
      </c>
      <c r="JY83" s="11">
        <f t="shared" si="40"/>
        <v>0</v>
      </c>
      <c r="KC83" s="3">
        <v>15</v>
      </c>
      <c r="KD83" s="14">
        <v>29</v>
      </c>
      <c r="KE83" s="11">
        <v>113</v>
      </c>
      <c r="KF83" s="11">
        <f t="shared" si="41"/>
        <v>3277</v>
      </c>
      <c r="KM83" s="11">
        <f t="shared" si="42"/>
        <v>0</v>
      </c>
      <c r="KT83" s="11">
        <f t="shared" si="43"/>
        <v>0</v>
      </c>
      <c r="LA83" s="11">
        <f t="shared" si="44"/>
        <v>0</v>
      </c>
      <c r="LH83" s="11">
        <f t="shared" si="45"/>
        <v>0</v>
      </c>
      <c r="LL83" s="3">
        <v>15</v>
      </c>
      <c r="LM83" s="14">
        <v>29.8</v>
      </c>
      <c r="LN83" s="11">
        <v>113</v>
      </c>
      <c r="LO83" s="11">
        <f t="shared" si="46"/>
        <v>3367.4</v>
      </c>
      <c r="LV83" s="11">
        <f t="shared" si="47"/>
        <v>0</v>
      </c>
      <c r="LZ83" s="3">
        <v>100</v>
      </c>
      <c r="MA83" s="14">
        <v>197.1</v>
      </c>
      <c r="MB83" s="11">
        <v>109</v>
      </c>
      <c r="MC83" s="11">
        <f t="shared" si="48"/>
        <v>21483.899999999998</v>
      </c>
      <c r="MG83" s="3">
        <v>40</v>
      </c>
      <c r="MH83" s="14">
        <v>81.7</v>
      </c>
      <c r="MI83" s="11">
        <v>113</v>
      </c>
      <c r="MJ83" s="11">
        <f t="shared" si="49"/>
        <v>9232.1</v>
      </c>
      <c r="MQ83" s="11">
        <f t="shared" si="50"/>
        <v>0</v>
      </c>
      <c r="MX83" s="11">
        <f t="shared" si="51"/>
        <v>0</v>
      </c>
      <c r="NB83" s="3">
        <v>40</v>
      </c>
      <c r="NC83" s="14">
        <v>78.5</v>
      </c>
      <c r="ND83" s="11">
        <v>113</v>
      </c>
      <c r="NE83" s="11">
        <f t="shared" si="52"/>
        <v>8870.5</v>
      </c>
      <c r="NL83" s="11">
        <f t="shared" si="53"/>
        <v>0</v>
      </c>
      <c r="NP83" s="3">
        <v>30</v>
      </c>
      <c r="NQ83" s="14">
        <v>55.4</v>
      </c>
      <c r="NR83" s="11">
        <v>112</v>
      </c>
      <c r="NS83" s="11">
        <f t="shared" si="54"/>
        <v>6204.8</v>
      </c>
      <c r="NW83" s="3">
        <v>10</v>
      </c>
      <c r="NX83" s="14">
        <v>20</v>
      </c>
      <c r="NY83" s="11">
        <v>112</v>
      </c>
      <c r="NZ83" s="11">
        <f t="shared" si="55"/>
        <v>2240</v>
      </c>
      <c r="OG83" s="11">
        <f t="shared" si="56"/>
        <v>0</v>
      </c>
      <c r="ON83" s="11">
        <f t="shared" si="57"/>
        <v>0</v>
      </c>
      <c r="OU83" s="11">
        <f t="shared" si="58"/>
        <v>0</v>
      </c>
      <c r="PB83" s="11">
        <f t="shared" si="59"/>
        <v>0</v>
      </c>
      <c r="PF83" s="3">
        <v>15</v>
      </c>
      <c r="PG83" s="14">
        <v>30.2</v>
      </c>
      <c r="PH83" s="11">
        <v>112</v>
      </c>
      <c r="PI83" s="11">
        <f t="shared" si="60"/>
        <v>3382.4</v>
      </c>
      <c r="PM83" s="3">
        <v>20</v>
      </c>
      <c r="PN83" s="14">
        <v>41.7</v>
      </c>
      <c r="PO83" s="11">
        <v>113</v>
      </c>
      <c r="PP83" s="11">
        <f t="shared" si="61"/>
        <v>4712.1000000000004</v>
      </c>
      <c r="PT83" s="3">
        <v>10</v>
      </c>
      <c r="PU83" s="14">
        <v>19.600000000000001</v>
      </c>
      <c r="PV83" s="11">
        <v>113</v>
      </c>
      <c r="PW83" s="11">
        <f>PU83*PV83</f>
        <v>2214.8000000000002</v>
      </c>
      <c r="QA83" s="3">
        <v>20</v>
      </c>
      <c r="QB83" s="14">
        <v>40.799999999999997</v>
      </c>
      <c r="QC83" s="11">
        <v>113</v>
      </c>
      <c r="QD83" s="11">
        <f t="shared" si="63"/>
        <v>4610.3999999999996</v>
      </c>
      <c r="QK83" s="11">
        <f t="shared" si="64"/>
        <v>0</v>
      </c>
      <c r="QO83" s="3">
        <v>15</v>
      </c>
      <c r="QP83" s="14">
        <v>25.4</v>
      </c>
      <c r="QQ83" s="11">
        <v>113</v>
      </c>
      <c r="QR83" s="11">
        <f t="shared" si="65"/>
        <v>2870.2</v>
      </c>
      <c r="QV83" s="3">
        <v>12</v>
      </c>
      <c r="QW83" s="14">
        <v>23.7</v>
      </c>
      <c r="QX83" s="11">
        <v>113</v>
      </c>
      <c r="QY83" s="11">
        <f t="shared" si="66"/>
        <v>2678.1</v>
      </c>
      <c r="RC83" s="3">
        <v>15</v>
      </c>
      <c r="RD83" s="14">
        <v>28</v>
      </c>
      <c r="RE83" s="11">
        <v>113</v>
      </c>
      <c r="RF83" s="11">
        <f t="shared" si="67"/>
        <v>3164</v>
      </c>
      <c r="RJ83" s="3">
        <v>35</v>
      </c>
      <c r="RK83" s="14">
        <v>69.400000000000006</v>
      </c>
      <c r="RL83" s="11">
        <v>110</v>
      </c>
      <c r="RM83" s="11">
        <f t="shared" si="68"/>
        <v>7634.0000000000009</v>
      </c>
      <c r="RQ83" s="3">
        <v>5</v>
      </c>
      <c r="RR83" s="14">
        <v>8.3000000000000007</v>
      </c>
      <c r="RS83" s="11">
        <v>115</v>
      </c>
      <c r="RT83" s="11">
        <f t="shared" si="69"/>
        <v>954.50000000000011</v>
      </c>
      <c r="RX83" s="3">
        <v>18</v>
      </c>
      <c r="RY83" s="14">
        <v>27.6</v>
      </c>
      <c r="RZ83" s="11">
        <v>117</v>
      </c>
      <c r="SA83" s="11">
        <f t="shared" si="70"/>
        <v>3229.2000000000003</v>
      </c>
      <c r="SE83" s="3">
        <v>12</v>
      </c>
      <c r="SF83" s="14">
        <v>24.6</v>
      </c>
      <c r="SG83" s="11">
        <v>113</v>
      </c>
      <c r="SH83" s="11">
        <f t="shared" si="71"/>
        <v>2779.8</v>
      </c>
      <c r="SO83" s="11">
        <f t="shared" si="72"/>
        <v>0</v>
      </c>
      <c r="SV83" s="11">
        <f t="shared" si="73"/>
        <v>0</v>
      </c>
      <c r="TC83" s="11">
        <f t="shared" si="74"/>
        <v>0</v>
      </c>
      <c r="TJ83" s="11">
        <f t="shared" si="75"/>
        <v>0</v>
      </c>
      <c r="TQ83" s="11">
        <f t="shared" si="76"/>
        <v>0</v>
      </c>
      <c r="TX83" s="11">
        <f t="shared" si="77"/>
        <v>0</v>
      </c>
      <c r="UE83" s="11">
        <f t="shared" si="78"/>
        <v>0</v>
      </c>
      <c r="UL83" s="11">
        <f t="shared" si="79"/>
        <v>0</v>
      </c>
      <c r="US83" s="11">
        <f t="shared" si="80"/>
        <v>0</v>
      </c>
    </row>
    <row r="84" spans="1:565" x14ac:dyDescent="0.2">
      <c r="A84" s="52">
        <v>44667</v>
      </c>
      <c r="B84" s="3">
        <v>70</v>
      </c>
      <c r="C84" s="14">
        <v>144.69999999999999</v>
      </c>
      <c r="D84" s="11">
        <v>116</v>
      </c>
      <c r="E84" s="11">
        <f t="shared" si="93"/>
        <v>16785.199999999997</v>
      </c>
      <c r="I84" s="3">
        <v>10</v>
      </c>
      <c r="J84" s="14">
        <v>19.100000000000001</v>
      </c>
      <c r="K84" s="11">
        <v>117</v>
      </c>
      <c r="L84" s="11">
        <f t="shared" si="81"/>
        <v>2234.7000000000003</v>
      </c>
      <c r="S84" s="11">
        <f t="shared" si="82"/>
        <v>0</v>
      </c>
      <c r="Z84" s="11">
        <f t="shared" si="83"/>
        <v>0</v>
      </c>
      <c r="AG84" s="11">
        <f t="shared" si="84"/>
        <v>0</v>
      </c>
      <c r="AK84" s="3">
        <v>10</v>
      </c>
      <c r="AL84" s="14">
        <v>19.600000000000001</v>
      </c>
      <c r="AM84" s="11">
        <v>119</v>
      </c>
      <c r="AN84" s="11">
        <f t="shared" si="85"/>
        <v>2332.4</v>
      </c>
      <c r="AR84" s="3">
        <v>30</v>
      </c>
      <c r="AS84" s="14">
        <v>61</v>
      </c>
      <c r="AT84" s="11">
        <v>117</v>
      </c>
      <c r="AU84" s="11">
        <f t="shared" si="86"/>
        <v>7137</v>
      </c>
      <c r="AY84" s="3">
        <v>25</v>
      </c>
      <c r="AZ84" s="14">
        <v>49.9</v>
      </c>
      <c r="BA84" s="11">
        <v>117</v>
      </c>
      <c r="BB84" s="11">
        <f t="shared" si="87"/>
        <v>5838.3</v>
      </c>
      <c r="BF84" s="3">
        <v>5</v>
      </c>
      <c r="BG84" s="14">
        <v>10.4</v>
      </c>
      <c r="BH84" s="11">
        <v>117</v>
      </c>
      <c r="BI84" s="11">
        <f t="shared" si="88"/>
        <v>1216.8</v>
      </c>
      <c r="BP84" s="11">
        <f t="shared" si="91"/>
        <v>0</v>
      </c>
      <c r="BW84" s="11">
        <f t="shared" si="92"/>
        <v>0</v>
      </c>
      <c r="CA84" s="3">
        <v>30</v>
      </c>
      <c r="CB84" s="14">
        <v>72.2</v>
      </c>
      <c r="CC84" s="11">
        <v>116</v>
      </c>
      <c r="CD84" s="11">
        <f t="shared" si="89"/>
        <v>8375.2000000000007</v>
      </c>
      <c r="CK84" s="11">
        <f t="shared" si="90"/>
        <v>0</v>
      </c>
      <c r="CO84" s="3">
        <v>8</v>
      </c>
      <c r="CP84" s="14">
        <v>15.5</v>
      </c>
      <c r="CQ84" s="11">
        <v>119</v>
      </c>
      <c r="CR84" s="11">
        <f t="shared" si="94"/>
        <v>1844.5</v>
      </c>
      <c r="CY84" s="11">
        <f t="shared" si="95"/>
        <v>0</v>
      </c>
      <c r="DF84" s="11">
        <f t="shared" si="98"/>
        <v>0</v>
      </c>
      <c r="DM84" s="11">
        <f t="shared" si="100"/>
        <v>0</v>
      </c>
      <c r="DQ84" s="3">
        <v>20</v>
      </c>
      <c r="DR84" s="14">
        <v>42.9</v>
      </c>
      <c r="DS84" s="11">
        <v>117</v>
      </c>
      <c r="DT84" s="11">
        <f t="shared" si="96"/>
        <v>5019.3</v>
      </c>
      <c r="EA84" s="11">
        <f t="shared" si="99"/>
        <v>0</v>
      </c>
      <c r="EH84" s="11">
        <f t="shared" si="97"/>
        <v>0</v>
      </c>
      <c r="EL84" s="3">
        <v>8</v>
      </c>
      <c r="EM84" s="14">
        <v>15.9</v>
      </c>
      <c r="EN84" s="11">
        <v>117</v>
      </c>
      <c r="EO84" s="11">
        <f t="shared" si="31"/>
        <v>1860.3</v>
      </c>
      <c r="EV84" s="11">
        <f t="shared" si="101"/>
        <v>0</v>
      </c>
      <c r="FC84" s="11">
        <f t="shared" si="102"/>
        <v>0</v>
      </c>
      <c r="FJ84" s="11">
        <f t="shared" si="103"/>
        <v>0</v>
      </c>
      <c r="FQ84" s="11">
        <f t="shared" si="104"/>
        <v>0</v>
      </c>
      <c r="FX84" s="11">
        <f t="shared" si="105"/>
        <v>0</v>
      </c>
      <c r="GB84" s="3">
        <v>10</v>
      </c>
      <c r="GC84" s="14">
        <v>20.3</v>
      </c>
      <c r="GD84" s="11">
        <v>117</v>
      </c>
      <c r="GE84" s="11">
        <f t="shared" ref="GE84:GE147" si="106">GC84*GD84</f>
        <v>2375.1</v>
      </c>
      <c r="GI84" s="3">
        <v>5</v>
      </c>
      <c r="GJ84" s="14">
        <v>10.8</v>
      </c>
      <c r="GK84" s="11">
        <v>117</v>
      </c>
      <c r="GL84" s="11">
        <f t="shared" si="26"/>
        <v>1263.6000000000001</v>
      </c>
      <c r="GP84" s="3">
        <v>10</v>
      </c>
      <c r="GQ84" s="14">
        <v>23.1</v>
      </c>
      <c r="GR84" s="11">
        <v>117</v>
      </c>
      <c r="GS84" s="11">
        <f t="shared" si="27"/>
        <v>2702.7000000000003</v>
      </c>
      <c r="GZ84" s="11">
        <f t="shared" si="28"/>
        <v>0</v>
      </c>
      <c r="HD84" s="3">
        <v>5</v>
      </c>
      <c r="HE84" s="14">
        <v>10.5</v>
      </c>
      <c r="HF84" s="11">
        <v>117</v>
      </c>
      <c r="HG84" s="11">
        <f t="shared" si="29"/>
        <v>1228.5</v>
      </c>
      <c r="HN84" s="11">
        <f t="shared" si="30"/>
        <v>0</v>
      </c>
      <c r="HU84" s="11">
        <f t="shared" si="32"/>
        <v>0</v>
      </c>
      <c r="HY84" s="3">
        <v>10</v>
      </c>
      <c r="HZ84" s="14">
        <v>22.7</v>
      </c>
      <c r="IA84" s="11">
        <v>117</v>
      </c>
      <c r="IB84" s="11">
        <f t="shared" si="33"/>
        <v>2655.9</v>
      </c>
      <c r="IF84" s="3">
        <v>10</v>
      </c>
      <c r="IG84" s="14">
        <v>20.6</v>
      </c>
      <c r="IH84" s="11">
        <v>117</v>
      </c>
      <c r="II84" s="11">
        <f t="shared" si="34"/>
        <v>2410.2000000000003</v>
      </c>
      <c r="IP84" s="11">
        <f t="shared" si="35"/>
        <v>0</v>
      </c>
      <c r="IW84" s="11">
        <f t="shared" si="36"/>
        <v>0</v>
      </c>
      <c r="JD84" s="11">
        <f t="shared" si="37"/>
        <v>0</v>
      </c>
      <c r="JK84" s="11">
        <f t="shared" si="38"/>
        <v>0</v>
      </c>
      <c r="JR84" s="11">
        <f t="shared" si="39"/>
        <v>0</v>
      </c>
      <c r="JY84" s="11">
        <f t="shared" si="40"/>
        <v>0</v>
      </c>
      <c r="KF84" s="11">
        <f t="shared" si="41"/>
        <v>0</v>
      </c>
      <c r="KM84" s="11">
        <f t="shared" si="42"/>
        <v>0</v>
      </c>
      <c r="KT84" s="11">
        <f t="shared" si="43"/>
        <v>0</v>
      </c>
      <c r="LA84" s="11">
        <f t="shared" si="44"/>
        <v>0</v>
      </c>
      <c r="LH84" s="11">
        <f t="shared" si="45"/>
        <v>0</v>
      </c>
      <c r="LL84" s="3">
        <v>8</v>
      </c>
      <c r="LM84" s="14">
        <v>15.4</v>
      </c>
      <c r="LN84" s="11">
        <v>117</v>
      </c>
      <c r="LO84" s="11">
        <f t="shared" si="46"/>
        <v>1801.8</v>
      </c>
      <c r="LV84" s="11">
        <f t="shared" si="47"/>
        <v>0</v>
      </c>
      <c r="LZ84" s="3">
        <v>80</v>
      </c>
      <c r="MA84" s="14">
        <v>164.1</v>
      </c>
      <c r="MB84" s="11">
        <v>113</v>
      </c>
      <c r="MC84" s="11">
        <f t="shared" si="48"/>
        <v>18543.3</v>
      </c>
      <c r="MG84" s="3">
        <v>25</v>
      </c>
      <c r="MH84" s="14">
        <v>52.4</v>
      </c>
      <c r="MI84" s="11">
        <v>117</v>
      </c>
      <c r="MJ84" s="11">
        <f t="shared" si="49"/>
        <v>6130.8</v>
      </c>
      <c r="MQ84" s="11">
        <f t="shared" si="50"/>
        <v>0</v>
      </c>
      <c r="MX84" s="11">
        <f t="shared" si="51"/>
        <v>0</v>
      </c>
      <c r="NB84" s="3">
        <v>30</v>
      </c>
      <c r="NC84" s="14">
        <v>65</v>
      </c>
      <c r="ND84" s="11">
        <v>117</v>
      </c>
      <c r="NE84" s="11">
        <f t="shared" si="52"/>
        <v>7605</v>
      </c>
      <c r="NI84" s="3">
        <v>30</v>
      </c>
      <c r="NJ84" s="14">
        <v>56.2</v>
      </c>
      <c r="NK84" s="11">
        <v>117</v>
      </c>
      <c r="NL84" s="11">
        <f t="shared" si="53"/>
        <v>6575.4000000000005</v>
      </c>
      <c r="NP84" s="3">
        <v>20</v>
      </c>
      <c r="NQ84" s="14">
        <v>37.700000000000003</v>
      </c>
      <c r="NR84" s="11">
        <v>116</v>
      </c>
      <c r="NS84" s="11">
        <f t="shared" si="54"/>
        <v>4373.2000000000007</v>
      </c>
      <c r="NW84" s="3">
        <v>10</v>
      </c>
      <c r="NX84" s="14">
        <v>21.8</v>
      </c>
      <c r="NY84" s="11">
        <v>116</v>
      </c>
      <c r="NZ84" s="11">
        <f t="shared" si="55"/>
        <v>2528.8000000000002</v>
      </c>
      <c r="OG84" s="11">
        <f t="shared" si="56"/>
        <v>0</v>
      </c>
      <c r="ON84" s="11">
        <f t="shared" si="57"/>
        <v>0</v>
      </c>
      <c r="OU84" s="11">
        <f t="shared" si="58"/>
        <v>0</v>
      </c>
      <c r="PB84" s="11">
        <f t="shared" si="59"/>
        <v>0</v>
      </c>
      <c r="PF84" s="3">
        <v>10</v>
      </c>
      <c r="PG84" s="14">
        <v>21.5</v>
      </c>
      <c r="PH84" s="11">
        <v>116</v>
      </c>
      <c r="PI84" s="11">
        <f t="shared" si="60"/>
        <v>2494</v>
      </c>
      <c r="PM84" s="3">
        <v>10</v>
      </c>
      <c r="PN84" s="14">
        <v>22.4</v>
      </c>
      <c r="PO84" s="11">
        <v>117</v>
      </c>
      <c r="PP84" s="11">
        <f t="shared" si="61"/>
        <v>2620.7999999999997</v>
      </c>
      <c r="PW84" s="11">
        <f t="shared" si="62"/>
        <v>0</v>
      </c>
      <c r="QA84" s="3">
        <v>10</v>
      </c>
      <c r="QB84" s="14">
        <v>22.3</v>
      </c>
      <c r="QC84" s="11">
        <v>117</v>
      </c>
      <c r="QD84" s="11">
        <f t="shared" si="63"/>
        <v>2609.1</v>
      </c>
      <c r="QK84" s="11">
        <f t="shared" si="64"/>
        <v>0</v>
      </c>
      <c r="QR84" s="11">
        <f t="shared" si="65"/>
        <v>0</v>
      </c>
      <c r="QV84" s="3">
        <v>5</v>
      </c>
      <c r="QW84" s="14">
        <v>10.7</v>
      </c>
      <c r="QX84" s="11">
        <v>117</v>
      </c>
      <c r="QY84" s="11">
        <f t="shared" si="66"/>
        <v>1251.8999999999999</v>
      </c>
      <c r="RC84" s="3">
        <v>5</v>
      </c>
      <c r="RD84" s="14">
        <v>10.5</v>
      </c>
      <c r="RE84" s="11">
        <v>117</v>
      </c>
      <c r="RF84" s="11">
        <f t="shared" si="67"/>
        <v>1228.5</v>
      </c>
      <c r="RJ84" s="3">
        <v>60</v>
      </c>
      <c r="RK84" s="14">
        <v>130.5</v>
      </c>
      <c r="RL84" s="11">
        <v>114</v>
      </c>
      <c r="RM84" s="11">
        <f t="shared" si="68"/>
        <v>14877</v>
      </c>
      <c r="RQ84" s="3">
        <v>4</v>
      </c>
      <c r="RR84" s="14">
        <v>9.5</v>
      </c>
      <c r="RS84" s="11">
        <v>119</v>
      </c>
      <c r="RT84" s="11">
        <f t="shared" si="69"/>
        <v>1130.5</v>
      </c>
      <c r="SA84" s="11">
        <f t="shared" si="70"/>
        <v>0</v>
      </c>
      <c r="SE84" s="3">
        <v>10</v>
      </c>
      <c r="SF84" s="14">
        <v>22</v>
      </c>
      <c r="SG84" s="11">
        <v>117</v>
      </c>
      <c r="SH84" s="11">
        <f t="shared" si="71"/>
        <v>2574</v>
      </c>
      <c r="SL84" s="3">
        <v>5</v>
      </c>
      <c r="SM84" s="14">
        <v>10.1</v>
      </c>
      <c r="SN84" s="11">
        <v>117</v>
      </c>
      <c r="SO84" s="11">
        <f t="shared" si="72"/>
        <v>1181.7</v>
      </c>
      <c r="SV84" s="11">
        <f t="shared" si="73"/>
        <v>0</v>
      </c>
      <c r="TC84" s="11">
        <f t="shared" si="74"/>
        <v>0</v>
      </c>
      <c r="TJ84" s="11">
        <f t="shared" si="75"/>
        <v>0</v>
      </c>
      <c r="TQ84" s="11">
        <f t="shared" si="76"/>
        <v>0</v>
      </c>
      <c r="TX84" s="11">
        <f t="shared" si="77"/>
        <v>0</v>
      </c>
      <c r="UE84" s="11">
        <f t="shared" si="78"/>
        <v>0</v>
      </c>
      <c r="UL84" s="11">
        <f t="shared" si="79"/>
        <v>0</v>
      </c>
      <c r="US84" s="11">
        <f t="shared" si="80"/>
        <v>0</v>
      </c>
    </row>
    <row r="85" spans="1:565" x14ac:dyDescent="0.2">
      <c r="A85" s="52">
        <v>44668</v>
      </c>
      <c r="B85" s="3">
        <v>220</v>
      </c>
      <c r="C85" s="14">
        <v>429.2</v>
      </c>
      <c r="D85" s="11">
        <v>126</v>
      </c>
      <c r="E85" s="11">
        <f t="shared" si="93"/>
        <v>54079.199999999997</v>
      </c>
      <c r="I85" s="3">
        <v>20</v>
      </c>
      <c r="J85" s="14">
        <v>46.2</v>
      </c>
      <c r="K85" s="11">
        <v>127</v>
      </c>
      <c r="L85" s="11">
        <f t="shared" si="81"/>
        <v>5867.4000000000005</v>
      </c>
      <c r="S85" s="11">
        <f t="shared" si="82"/>
        <v>0</v>
      </c>
      <c r="Z85" s="11">
        <f t="shared" si="83"/>
        <v>0</v>
      </c>
      <c r="AG85" s="11">
        <f t="shared" si="84"/>
        <v>0</v>
      </c>
      <c r="AN85" s="11">
        <f t="shared" si="85"/>
        <v>0</v>
      </c>
      <c r="AR85" s="3">
        <v>35</v>
      </c>
      <c r="AS85" s="14">
        <v>76.400000000000006</v>
      </c>
      <c r="AT85" s="11">
        <v>127</v>
      </c>
      <c r="AU85" s="11">
        <f t="shared" si="86"/>
        <v>9702.8000000000011</v>
      </c>
      <c r="AY85" s="3">
        <v>35</v>
      </c>
      <c r="AZ85" s="14">
        <v>79.5</v>
      </c>
      <c r="BA85" s="11">
        <v>127</v>
      </c>
      <c r="BB85" s="11">
        <f t="shared" si="87"/>
        <v>10096.5</v>
      </c>
      <c r="BF85" s="3">
        <v>22</v>
      </c>
      <c r="BG85" s="14">
        <v>49.6</v>
      </c>
      <c r="BH85" s="11">
        <v>127</v>
      </c>
      <c r="BI85" s="11">
        <f t="shared" si="88"/>
        <v>6299.2</v>
      </c>
      <c r="BP85" s="11">
        <f t="shared" si="91"/>
        <v>0</v>
      </c>
      <c r="BW85" s="11">
        <f t="shared" si="92"/>
        <v>0</v>
      </c>
      <c r="CA85" s="3">
        <v>130</v>
      </c>
      <c r="CB85" s="14">
        <v>253.6</v>
      </c>
      <c r="CC85" s="11">
        <v>126</v>
      </c>
      <c r="CD85" s="11">
        <f t="shared" si="89"/>
        <v>31953.599999999999</v>
      </c>
      <c r="CK85" s="11">
        <f t="shared" si="90"/>
        <v>0</v>
      </c>
      <c r="CO85" s="3">
        <v>10</v>
      </c>
      <c r="CP85" s="14">
        <v>20</v>
      </c>
      <c r="CQ85" s="11">
        <v>129</v>
      </c>
      <c r="CR85" s="11">
        <f t="shared" si="94"/>
        <v>2580</v>
      </c>
      <c r="CY85" s="11">
        <f t="shared" si="95"/>
        <v>0</v>
      </c>
      <c r="DF85" s="11">
        <f t="shared" si="98"/>
        <v>0</v>
      </c>
      <c r="DM85" s="11">
        <f t="shared" si="100"/>
        <v>0</v>
      </c>
      <c r="DQ85" s="3">
        <v>40</v>
      </c>
      <c r="DR85" s="14">
        <v>91.8</v>
      </c>
      <c r="DS85" s="11">
        <v>127</v>
      </c>
      <c r="DT85" s="11">
        <f t="shared" si="96"/>
        <v>11658.6</v>
      </c>
      <c r="DX85" s="3">
        <v>15</v>
      </c>
      <c r="DY85" s="14">
        <v>32.200000000000003</v>
      </c>
      <c r="DZ85" s="11">
        <v>127</v>
      </c>
      <c r="EA85" s="11">
        <f t="shared" si="99"/>
        <v>4089.4000000000005</v>
      </c>
      <c r="EE85" s="3">
        <v>30</v>
      </c>
      <c r="EF85" s="14">
        <v>62.6</v>
      </c>
      <c r="EG85" s="11">
        <v>127</v>
      </c>
      <c r="EH85" s="11">
        <f t="shared" si="97"/>
        <v>7950.2</v>
      </c>
      <c r="EL85" s="3">
        <v>35</v>
      </c>
      <c r="EM85" s="14">
        <v>71.900000000000006</v>
      </c>
      <c r="EN85" s="11">
        <v>127</v>
      </c>
      <c r="EO85" s="11">
        <f t="shared" si="31"/>
        <v>9131.3000000000011</v>
      </c>
      <c r="EV85" s="11">
        <f t="shared" si="101"/>
        <v>0</v>
      </c>
      <c r="FC85" s="11">
        <f t="shared" si="102"/>
        <v>0</v>
      </c>
      <c r="FJ85" s="11">
        <f t="shared" si="103"/>
        <v>0</v>
      </c>
      <c r="FQ85" s="11">
        <f t="shared" si="104"/>
        <v>0</v>
      </c>
      <c r="FX85" s="11">
        <f t="shared" si="105"/>
        <v>0</v>
      </c>
      <c r="GB85" s="3">
        <v>40</v>
      </c>
      <c r="GC85" s="14">
        <v>80</v>
      </c>
      <c r="GD85" s="11">
        <v>127</v>
      </c>
      <c r="GE85" s="11">
        <f t="shared" si="106"/>
        <v>10160</v>
      </c>
      <c r="GI85" s="3">
        <v>25</v>
      </c>
      <c r="GJ85" s="14">
        <v>48.9</v>
      </c>
      <c r="GK85" s="11">
        <v>127</v>
      </c>
      <c r="GL85" s="11">
        <f t="shared" ref="GL85:GL150" si="107">GJ85*GK85</f>
        <v>6210.3</v>
      </c>
      <c r="GS85" s="11">
        <f t="shared" si="27"/>
        <v>0</v>
      </c>
      <c r="GZ85" s="11">
        <f t="shared" si="28"/>
        <v>0</v>
      </c>
      <c r="HD85" s="3">
        <v>14</v>
      </c>
      <c r="HE85" s="14">
        <v>28.7</v>
      </c>
      <c r="HF85" s="11">
        <v>127</v>
      </c>
      <c r="HG85" s="11">
        <f t="shared" si="29"/>
        <v>3644.9</v>
      </c>
      <c r="HN85" s="11">
        <f t="shared" si="30"/>
        <v>0</v>
      </c>
      <c r="HU85" s="11">
        <f t="shared" si="32"/>
        <v>0</v>
      </c>
      <c r="HY85" s="3">
        <v>25</v>
      </c>
      <c r="HZ85" s="14">
        <v>48.8</v>
      </c>
      <c r="IA85" s="11">
        <v>127</v>
      </c>
      <c r="IB85" s="11">
        <f t="shared" si="33"/>
        <v>6197.5999999999995</v>
      </c>
      <c r="IF85" s="3">
        <v>40</v>
      </c>
      <c r="IG85" s="14">
        <v>82.2</v>
      </c>
      <c r="IH85" s="11">
        <v>127</v>
      </c>
      <c r="II85" s="11">
        <f t="shared" si="34"/>
        <v>10439.4</v>
      </c>
      <c r="IP85" s="11">
        <f t="shared" si="35"/>
        <v>0</v>
      </c>
      <c r="IT85" s="3">
        <v>10</v>
      </c>
      <c r="IU85" s="14">
        <v>18.5</v>
      </c>
      <c r="IV85" s="11">
        <v>127</v>
      </c>
      <c r="IW85" s="11">
        <f t="shared" si="36"/>
        <v>2349.5</v>
      </c>
      <c r="JD85" s="11">
        <f t="shared" si="37"/>
        <v>0</v>
      </c>
      <c r="JK85" s="11">
        <f t="shared" si="38"/>
        <v>0</v>
      </c>
      <c r="JR85" s="11">
        <f t="shared" si="39"/>
        <v>0</v>
      </c>
      <c r="JY85" s="11">
        <f t="shared" si="40"/>
        <v>0</v>
      </c>
      <c r="KC85" s="3">
        <v>30</v>
      </c>
      <c r="KD85" s="14">
        <v>65.7</v>
      </c>
      <c r="KE85" s="11">
        <v>127</v>
      </c>
      <c r="KF85" s="11">
        <f t="shared" si="41"/>
        <v>8343.9</v>
      </c>
      <c r="KM85" s="11">
        <f t="shared" si="42"/>
        <v>0</v>
      </c>
      <c r="KQ85" s="3">
        <v>40</v>
      </c>
      <c r="KR85" s="14">
        <v>87.9</v>
      </c>
      <c r="KS85" s="11">
        <v>127</v>
      </c>
      <c r="KT85" s="11">
        <f t="shared" si="43"/>
        <v>11163.300000000001</v>
      </c>
      <c r="LA85" s="11">
        <f t="shared" si="44"/>
        <v>0</v>
      </c>
      <c r="LH85" s="11">
        <f t="shared" si="45"/>
        <v>0</v>
      </c>
      <c r="LL85" s="3">
        <v>30</v>
      </c>
      <c r="LM85" s="14">
        <v>59.3</v>
      </c>
      <c r="LN85" s="11">
        <v>127</v>
      </c>
      <c r="LO85" s="11">
        <f t="shared" si="46"/>
        <v>7531.0999999999995</v>
      </c>
      <c r="LV85" s="11">
        <f t="shared" si="47"/>
        <v>0</v>
      </c>
      <c r="LZ85" s="3">
        <v>200</v>
      </c>
      <c r="MA85" s="14">
        <v>445.7</v>
      </c>
      <c r="MB85" s="11">
        <v>122</v>
      </c>
      <c r="MC85" s="11">
        <f t="shared" si="48"/>
        <v>54375.4</v>
      </c>
      <c r="ME85" s="11">
        <f>MC79+MC80+MC81+MC82+MC83+MC84+MC85</f>
        <v>136710.9</v>
      </c>
      <c r="MG85" s="3">
        <v>80</v>
      </c>
      <c r="MH85" s="14">
        <v>157.1</v>
      </c>
      <c r="MI85" s="11">
        <v>127</v>
      </c>
      <c r="MJ85" s="11">
        <f t="shared" si="49"/>
        <v>19951.7</v>
      </c>
      <c r="MQ85" s="11">
        <f t="shared" si="50"/>
        <v>0</v>
      </c>
      <c r="MX85" s="11">
        <f t="shared" si="51"/>
        <v>0</v>
      </c>
      <c r="NB85" s="3">
        <v>59</v>
      </c>
      <c r="NC85" s="14">
        <v>125.3</v>
      </c>
      <c r="ND85" s="11">
        <v>127</v>
      </c>
      <c r="NE85" s="11">
        <f t="shared" si="52"/>
        <v>15913.1</v>
      </c>
      <c r="NI85" s="3">
        <v>45</v>
      </c>
      <c r="NJ85" s="14">
        <v>85.5</v>
      </c>
      <c r="NK85" s="11">
        <v>127</v>
      </c>
      <c r="NL85" s="11">
        <f t="shared" si="53"/>
        <v>10858.5</v>
      </c>
      <c r="NP85" s="3">
        <v>90</v>
      </c>
      <c r="NQ85" s="14">
        <v>171.8</v>
      </c>
      <c r="NR85" s="11">
        <v>126</v>
      </c>
      <c r="NS85" s="11">
        <f t="shared" si="54"/>
        <v>21646.800000000003</v>
      </c>
      <c r="NW85" s="3">
        <v>30</v>
      </c>
      <c r="NX85" s="14">
        <v>58.4</v>
      </c>
      <c r="NY85" s="11">
        <v>126</v>
      </c>
      <c r="NZ85" s="11">
        <f t="shared" si="55"/>
        <v>7358.4</v>
      </c>
      <c r="OG85" s="11">
        <f t="shared" si="56"/>
        <v>0</v>
      </c>
      <c r="ON85" s="11">
        <f t="shared" si="57"/>
        <v>0</v>
      </c>
      <c r="OU85" s="11">
        <f t="shared" si="58"/>
        <v>0</v>
      </c>
      <c r="PB85" s="11">
        <f t="shared" si="59"/>
        <v>0</v>
      </c>
      <c r="PF85" s="3">
        <v>30</v>
      </c>
      <c r="PG85" s="14">
        <v>58.5</v>
      </c>
      <c r="PH85" s="11">
        <v>126</v>
      </c>
      <c r="PI85" s="11">
        <f t="shared" si="60"/>
        <v>7371</v>
      </c>
      <c r="PM85" s="3">
        <v>30</v>
      </c>
      <c r="PN85" s="14">
        <v>65.8</v>
      </c>
      <c r="PO85" s="11">
        <v>127</v>
      </c>
      <c r="PP85" s="11">
        <f t="shared" si="61"/>
        <v>8356.6</v>
      </c>
      <c r="PT85" s="3">
        <v>15</v>
      </c>
      <c r="PU85" s="14">
        <v>34.799999999999997</v>
      </c>
      <c r="PV85" s="11">
        <v>127</v>
      </c>
      <c r="PW85" s="11">
        <f t="shared" si="62"/>
        <v>4419.5999999999995</v>
      </c>
      <c r="QA85" s="3">
        <v>25</v>
      </c>
      <c r="QB85" s="14">
        <v>53.2</v>
      </c>
      <c r="QC85" s="11">
        <v>127</v>
      </c>
      <c r="QD85" s="11">
        <f t="shared" si="63"/>
        <v>6756.4000000000005</v>
      </c>
      <c r="QK85" s="11">
        <f t="shared" si="64"/>
        <v>0</v>
      </c>
      <c r="QO85" s="3">
        <v>24</v>
      </c>
      <c r="QP85" s="14">
        <v>54</v>
      </c>
      <c r="QQ85" s="11">
        <v>127</v>
      </c>
      <c r="QR85" s="11">
        <f t="shared" si="65"/>
        <v>6858</v>
      </c>
      <c r="QV85" s="3">
        <v>25</v>
      </c>
      <c r="QW85" s="14">
        <v>51.7</v>
      </c>
      <c r="QX85" s="11">
        <v>127</v>
      </c>
      <c r="QY85" s="11">
        <f t="shared" si="66"/>
        <v>6565.9000000000005</v>
      </c>
      <c r="RC85" s="3">
        <v>30</v>
      </c>
      <c r="RD85" s="14">
        <v>56.5</v>
      </c>
      <c r="RE85" s="11">
        <v>127</v>
      </c>
      <c r="RF85" s="11">
        <f t="shared" si="67"/>
        <v>7175.5</v>
      </c>
      <c r="RJ85" s="3">
        <v>45</v>
      </c>
      <c r="RK85" s="14">
        <v>87.2</v>
      </c>
      <c r="RL85" s="11">
        <v>124</v>
      </c>
      <c r="RM85" s="11">
        <f t="shared" si="68"/>
        <v>10812.800000000001</v>
      </c>
      <c r="RN85" s="25">
        <v>75000</v>
      </c>
      <c r="RO85" s="24">
        <v>62880</v>
      </c>
      <c r="RT85" s="11">
        <f t="shared" si="69"/>
        <v>0</v>
      </c>
      <c r="RX85" s="3">
        <v>30</v>
      </c>
      <c r="RY85" s="14">
        <v>68.8</v>
      </c>
      <c r="RZ85" s="11">
        <v>131</v>
      </c>
      <c r="SA85" s="11">
        <f t="shared" si="70"/>
        <v>9012.7999999999993</v>
      </c>
      <c r="SE85" s="3">
        <v>40</v>
      </c>
      <c r="SF85" s="14">
        <v>95.5</v>
      </c>
      <c r="SG85" s="11">
        <v>127</v>
      </c>
      <c r="SH85" s="11">
        <f t="shared" si="71"/>
        <v>12128.5</v>
      </c>
      <c r="SO85" s="11">
        <f t="shared" si="72"/>
        <v>0</v>
      </c>
      <c r="SV85" s="11">
        <f t="shared" si="73"/>
        <v>0</v>
      </c>
      <c r="TC85" s="11">
        <f t="shared" si="74"/>
        <v>0</v>
      </c>
      <c r="TJ85" s="11">
        <f t="shared" si="75"/>
        <v>0</v>
      </c>
      <c r="TQ85" s="11">
        <f t="shared" si="76"/>
        <v>0</v>
      </c>
      <c r="TX85" s="11">
        <f t="shared" si="77"/>
        <v>0</v>
      </c>
      <c r="UE85" s="11">
        <f t="shared" si="78"/>
        <v>0</v>
      </c>
      <c r="UL85" s="11">
        <f t="shared" si="79"/>
        <v>0</v>
      </c>
      <c r="US85" s="11">
        <f t="shared" si="80"/>
        <v>0</v>
      </c>
    </row>
    <row r="86" spans="1:565" x14ac:dyDescent="0.2">
      <c r="A86" s="52">
        <v>44669</v>
      </c>
      <c r="B86" s="3">
        <v>50</v>
      </c>
      <c r="C86" s="14">
        <v>92</v>
      </c>
      <c r="D86" s="11">
        <v>128</v>
      </c>
      <c r="E86" s="11">
        <f t="shared" si="93"/>
        <v>11776</v>
      </c>
      <c r="L86" s="11">
        <f t="shared" si="81"/>
        <v>0</v>
      </c>
      <c r="S86" s="11">
        <f t="shared" si="82"/>
        <v>0</v>
      </c>
      <c r="Z86" s="11">
        <f t="shared" si="83"/>
        <v>0</v>
      </c>
      <c r="AG86" s="11">
        <f t="shared" si="84"/>
        <v>0</v>
      </c>
      <c r="AK86" s="3">
        <v>10</v>
      </c>
      <c r="AL86" s="14">
        <v>18.2</v>
      </c>
      <c r="AM86" s="11">
        <v>131</v>
      </c>
      <c r="AN86" s="11">
        <f t="shared" si="85"/>
        <v>2384.1999999999998</v>
      </c>
      <c r="AR86" s="3">
        <v>30</v>
      </c>
      <c r="AS86" s="14">
        <v>56.1</v>
      </c>
      <c r="AT86" s="11">
        <v>129</v>
      </c>
      <c r="AU86" s="11">
        <f t="shared" si="86"/>
        <v>7236.9000000000005</v>
      </c>
      <c r="AY86" s="3">
        <v>20</v>
      </c>
      <c r="AZ86" s="14">
        <v>39</v>
      </c>
      <c r="BA86" s="11">
        <v>129</v>
      </c>
      <c r="BB86" s="11">
        <f t="shared" si="87"/>
        <v>5031</v>
      </c>
      <c r="BF86" s="3">
        <v>5</v>
      </c>
      <c r="BG86" s="14">
        <v>9.5</v>
      </c>
      <c r="BH86" s="11">
        <v>129</v>
      </c>
      <c r="BI86" s="11">
        <f t="shared" si="88"/>
        <v>1225.5</v>
      </c>
      <c r="BP86" s="11">
        <f t="shared" si="91"/>
        <v>0</v>
      </c>
      <c r="BW86" s="11">
        <f t="shared" si="92"/>
        <v>0</v>
      </c>
      <c r="CA86" s="3">
        <v>10</v>
      </c>
      <c r="CB86" s="14">
        <v>18.600000000000001</v>
      </c>
      <c r="CC86" s="11">
        <v>128</v>
      </c>
      <c r="CD86" s="11">
        <f t="shared" si="89"/>
        <v>2380.8000000000002</v>
      </c>
      <c r="CK86" s="11">
        <f t="shared" si="90"/>
        <v>0</v>
      </c>
      <c r="CR86" s="11">
        <f t="shared" si="94"/>
        <v>0</v>
      </c>
      <c r="CY86" s="11">
        <f t="shared" si="95"/>
        <v>0</v>
      </c>
      <c r="DF86" s="11">
        <f t="shared" si="98"/>
        <v>0</v>
      </c>
      <c r="DM86" s="11">
        <f t="shared" si="100"/>
        <v>0</v>
      </c>
      <c r="DQ86" s="3">
        <v>20</v>
      </c>
      <c r="DR86" s="14">
        <v>38.1</v>
      </c>
      <c r="DS86" s="11">
        <v>129</v>
      </c>
      <c r="DT86" s="11">
        <f t="shared" si="96"/>
        <v>4914.9000000000005</v>
      </c>
      <c r="DX86" s="3">
        <v>5</v>
      </c>
      <c r="DY86" s="14">
        <v>8.8000000000000007</v>
      </c>
      <c r="DZ86" s="11">
        <v>129</v>
      </c>
      <c r="EA86" s="11">
        <f t="shared" si="99"/>
        <v>1135.2</v>
      </c>
      <c r="EE86" s="3">
        <v>10</v>
      </c>
      <c r="EF86" s="14">
        <v>19.100000000000001</v>
      </c>
      <c r="EG86" s="11">
        <v>129</v>
      </c>
      <c r="EH86" s="11">
        <f t="shared" si="97"/>
        <v>2463.9</v>
      </c>
      <c r="EL86" s="3">
        <v>10</v>
      </c>
      <c r="EM86" s="14">
        <v>20.9</v>
      </c>
      <c r="EN86" s="11">
        <v>129</v>
      </c>
      <c r="EO86" s="11">
        <f t="shared" si="31"/>
        <v>2696.1</v>
      </c>
      <c r="EV86" s="11">
        <f t="shared" si="101"/>
        <v>0</v>
      </c>
      <c r="FC86" s="11">
        <f t="shared" si="102"/>
        <v>0</v>
      </c>
      <c r="FJ86" s="11">
        <f t="shared" si="103"/>
        <v>0</v>
      </c>
      <c r="FN86" s="3">
        <v>10</v>
      </c>
      <c r="FO86" s="14">
        <v>21.1</v>
      </c>
      <c r="FP86" s="11">
        <v>129</v>
      </c>
      <c r="FQ86" s="11">
        <f t="shared" si="104"/>
        <v>2721.9</v>
      </c>
      <c r="FX86" s="11">
        <f t="shared" si="105"/>
        <v>0</v>
      </c>
      <c r="GB86" s="3">
        <v>15</v>
      </c>
      <c r="GC86" s="14">
        <v>28</v>
      </c>
      <c r="GD86" s="11">
        <v>129</v>
      </c>
      <c r="GE86" s="11">
        <f t="shared" si="106"/>
        <v>3612</v>
      </c>
      <c r="GI86" s="3">
        <v>6</v>
      </c>
      <c r="GJ86" s="14">
        <v>11</v>
      </c>
      <c r="GK86" s="11">
        <v>129</v>
      </c>
      <c r="GL86" s="11">
        <f t="shared" si="107"/>
        <v>1419</v>
      </c>
      <c r="GP86" s="3">
        <v>25</v>
      </c>
      <c r="GQ86" s="14">
        <v>48.6</v>
      </c>
      <c r="GR86" s="11">
        <v>129</v>
      </c>
      <c r="GS86" s="11">
        <f t="shared" si="27"/>
        <v>6269.4000000000005</v>
      </c>
      <c r="GZ86" s="11">
        <f t="shared" si="28"/>
        <v>0</v>
      </c>
      <c r="HD86" s="3">
        <v>7</v>
      </c>
      <c r="HE86" s="14">
        <v>13.1</v>
      </c>
      <c r="HF86" s="11">
        <v>129</v>
      </c>
      <c r="HG86" s="11">
        <f t="shared" si="29"/>
        <v>1689.8999999999999</v>
      </c>
      <c r="HN86" s="11">
        <f t="shared" si="30"/>
        <v>0</v>
      </c>
      <c r="HU86" s="11">
        <f t="shared" si="32"/>
        <v>0</v>
      </c>
      <c r="HY86" s="3">
        <v>15</v>
      </c>
      <c r="HZ86" s="14">
        <v>28.3</v>
      </c>
      <c r="IA86" s="11">
        <v>129</v>
      </c>
      <c r="IB86" s="11">
        <f t="shared" si="33"/>
        <v>3650.7000000000003</v>
      </c>
      <c r="IF86" s="3">
        <v>15</v>
      </c>
      <c r="IG86" s="14">
        <v>29.4</v>
      </c>
      <c r="IH86" s="11">
        <v>129</v>
      </c>
      <c r="II86" s="11">
        <f t="shared" si="34"/>
        <v>3792.6</v>
      </c>
      <c r="IP86" s="11">
        <f t="shared" si="35"/>
        <v>0</v>
      </c>
      <c r="IT86" s="3">
        <v>15</v>
      </c>
      <c r="IU86" s="14">
        <v>26.2</v>
      </c>
      <c r="IV86" s="11">
        <v>129</v>
      </c>
      <c r="IW86" s="11">
        <f t="shared" si="36"/>
        <v>3379.7999999999997</v>
      </c>
      <c r="JD86" s="11">
        <f t="shared" si="37"/>
        <v>0</v>
      </c>
      <c r="JK86" s="11">
        <f t="shared" si="38"/>
        <v>0</v>
      </c>
      <c r="JR86" s="11">
        <f t="shared" si="39"/>
        <v>0</v>
      </c>
      <c r="JY86" s="11">
        <f t="shared" si="40"/>
        <v>0</v>
      </c>
      <c r="KF86" s="11">
        <f t="shared" si="41"/>
        <v>0</v>
      </c>
      <c r="KM86" s="11">
        <f t="shared" si="42"/>
        <v>0</v>
      </c>
      <c r="KQ86" s="3">
        <v>40</v>
      </c>
      <c r="KR86" s="14">
        <v>74.900000000000006</v>
      </c>
      <c r="KS86" s="11">
        <v>129</v>
      </c>
      <c r="KT86" s="11">
        <f t="shared" si="43"/>
        <v>9662.1</v>
      </c>
      <c r="LA86" s="11">
        <f t="shared" si="44"/>
        <v>0</v>
      </c>
      <c r="LH86" s="11">
        <f t="shared" si="45"/>
        <v>0</v>
      </c>
      <c r="LL86" s="3">
        <v>10</v>
      </c>
      <c r="LM86" s="14">
        <v>19.100000000000001</v>
      </c>
      <c r="LN86" s="11">
        <v>129</v>
      </c>
      <c r="LO86" s="11">
        <f t="shared" si="46"/>
        <v>2463.9</v>
      </c>
      <c r="LV86" s="11">
        <f t="shared" si="47"/>
        <v>0</v>
      </c>
      <c r="LZ86" s="3">
        <v>30</v>
      </c>
      <c r="MA86" s="14">
        <v>56.2</v>
      </c>
      <c r="MB86" s="11">
        <v>124</v>
      </c>
      <c r="MC86" s="11">
        <f t="shared" si="48"/>
        <v>6968.8</v>
      </c>
      <c r="ME86" s="11">
        <f>ME85+ME79</f>
        <v>191171.69999999998</v>
      </c>
      <c r="MG86" s="3">
        <v>20</v>
      </c>
      <c r="MH86" s="14">
        <v>38.4</v>
      </c>
      <c r="MI86" s="11">
        <v>129</v>
      </c>
      <c r="MJ86" s="11">
        <f t="shared" si="49"/>
        <v>4953.5999999999995</v>
      </c>
      <c r="MQ86" s="11">
        <f t="shared" si="50"/>
        <v>0</v>
      </c>
      <c r="MX86" s="11">
        <f t="shared" si="51"/>
        <v>0</v>
      </c>
      <c r="NB86" s="3">
        <v>25</v>
      </c>
      <c r="NC86" s="14">
        <v>48.5</v>
      </c>
      <c r="ND86" s="11">
        <v>129</v>
      </c>
      <c r="NE86" s="11">
        <f t="shared" si="52"/>
        <v>6256.5</v>
      </c>
      <c r="NI86" s="3">
        <v>30</v>
      </c>
      <c r="NJ86" s="14">
        <v>53.2</v>
      </c>
      <c r="NK86" s="11">
        <v>129</v>
      </c>
      <c r="NL86" s="11">
        <f t="shared" si="53"/>
        <v>6862.8</v>
      </c>
      <c r="NP86" s="3">
        <v>30</v>
      </c>
      <c r="NQ86" s="14">
        <v>54.8</v>
      </c>
      <c r="NR86" s="11">
        <v>128</v>
      </c>
      <c r="NS86" s="11">
        <f t="shared" si="54"/>
        <v>7014.4</v>
      </c>
      <c r="NZ86" s="11">
        <f t="shared" si="55"/>
        <v>0</v>
      </c>
      <c r="OG86" s="11">
        <f t="shared" si="56"/>
        <v>0</v>
      </c>
      <c r="ON86" s="11">
        <f t="shared" si="57"/>
        <v>0</v>
      </c>
      <c r="OU86" s="11">
        <f t="shared" si="58"/>
        <v>0</v>
      </c>
      <c r="PB86" s="11">
        <f t="shared" si="59"/>
        <v>0</v>
      </c>
      <c r="PF86" s="3">
        <v>10</v>
      </c>
      <c r="PG86" s="14">
        <v>19.5</v>
      </c>
      <c r="PH86" s="11">
        <v>128</v>
      </c>
      <c r="PI86" s="11">
        <f t="shared" si="60"/>
        <v>2496</v>
      </c>
      <c r="PP86" s="11">
        <f t="shared" si="61"/>
        <v>0</v>
      </c>
      <c r="PW86" s="11">
        <f t="shared" si="62"/>
        <v>0</v>
      </c>
      <c r="QD86" s="11">
        <f t="shared" si="63"/>
        <v>0</v>
      </c>
      <c r="QK86" s="11">
        <f t="shared" si="64"/>
        <v>0</v>
      </c>
      <c r="QR86" s="11">
        <f t="shared" si="65"/>
        <v>0</v>
      </c>
      <c r="QY86" s="11">
        <f t="shared" si="66"/>
        <v>0</v>
      </c>
      <c r="RF86" s="11">
        <f t="shared" si="67"/>
        <v>0</v>
      </c>
      <c r="RJ86" s="3">
        <v>50</v>
      </c>
      <c r="RK86" s="14">
        <v>92.8</v>
      </c>
      <c r="RL86" s="11">
        <v>126</v>
      </c>
      <c r="RM86" s="11">
        <f t="shared" si="68"/>
        <v>11692.8</v>
      </c>
      <c r="RT86" s="11">
        <f t="shared" si="69"/>
        <v>0</v>
      </c>
      <c r="RX86" s="3">
        <v>20</v>
      </c>
      <c r="RY86" s="14">
        <v>39.5</v>
      </c>
      <c r="RZ86" s="11">
        <v>133</v>
      </c>
      <c r="SA86" s="11">
        <f t="shared" si="70"/>
        <v>5253.5</v>
      </c>
      <c r="SH86" s="11">
        <f t="shared" si="71"/>
        <v>0</v>
      </c>
      <c r="SL86" s="3">
        <v>10</v>
      </c>
      <c r="SM86" s="14">
        <v>18.100000000000001</v>
      </c>
      <c r="SN86" s="11">
        <v>129</v>
      </c>
      <c r="SO86" s="11">
        <f t="shared" si="72"/>
        <v>2334.9</v>
      </c>
      <c r="SV86" s="11">
        <f t="shared" si="73"/>
        <v>0</v>
      </c>
      <c r="TC86" s="11">
        <f t="shared" si="74"/>
        <v>0</v>
      </c>
      <c r="TJ86" s="11">
        <f t="shared" si="75"/>
        <v>0</v>
      </c>
      <c r="TQ86" s="11">
        <f t="shared" si="76"/>
        <v>0</v>
      </c>
      <c r="TX86" s="11">
        <f t="shared" si="77"/>
        <v>0</v>
      </c>
      <c r="UE86" s="11">
        <f t="shared" si="78"/>
        <v>0</v>
      </c>
      <c r="UL86" s="11">
        <f t="shared" si="79"/>
        <v>0</v>
      </c>
      <c r="US86" s="11">
        <f t="shared" si="80"/>
        <v>0</v>
      </c>
    </row>
    <row r="87" spans="1:565" x14ac:dyDescent="0.2">
      <c r="A87" s="52">
        <v>44670</v>
      </c>
      <c r="B87" s="3">
        <v>45</v>
      </c>
      <c r="C87" s="14">
        <v>99.7</v>
      </c>
      <c r="D87" s="11">
        <v>128</v>
      </c>
      <c r="E87" s="11">
        <f t="shared" si="93"/>
        <v>12761.6</v>
      </c>
      <c r="I87" s="3">
        <v>10</v>
      </c>
      <c r="J87" s="14">
        <v>21.9</v>
      </c>
      <c r="K87" s="11">
        <v>129</v>
      </c>
      <c r="L87" s="11">
        <f t="shared" si="81"/>
        <v>2825.1</v>
      </c>
      <c r="S87" s="11">
        <f t="shared" si="82"/>
        <v>0</v>
      </c>
      <c r="Z87" s="11">
        <f t="shared" si="83"/>
        <v>0</v>
      </c>
      <c r="AG87" s="11">
        <f t="shared" si="84"/>
        <v>0</v>
      </c>
      <c r="AK87" s="3">
        <v>10</v>
      </c>
      <c r="AL87" s="14">
        <v>24.2</v>
      </c>
      <c r="AM87" s="11">
        <v>131</v>
      </c>
      <c r="AN87" s="11">
        <f t="shared" si="85"/>
        <v>3170.2</v>
      </c>
      <c r="AR87" s="3">
        <v>30</v>
      </c>
      <c r="AS87" s="14">
        <v>69.8</v>
      </c>
      <c r="AT87" s="11">
        <v>129</v>
      </c>
      <c r="AU87" s="11">
        <f t="shared" si="86"/>
        <v>9004.1999999999989</v>
      </c>
      <c r="AY87" s="3">
        <v>15</v>
      </c>
      <c r="AZ87" s="14">
        <v>31.8</v>
      </c>
      <c r="BA87" s="11">
        <v>129</v>
      </c>
      <c r="BB87" s="11">
        <f t="shared" si="87"/>
        <v>4102.2</v>
      </c>
      <c r="BI87" s="11">
        <f t="shared" si="88"/>
        <v>0</v>
      </c>
      <c r="BP87" s="11">
        <f t="shared" si="91"/>
        <v>0</v>
      </c>
      <c r="BW87" s="11">
        <f t="shared" si="92"/>
        <v>0</v>
      </c>
      <c r="CA87" s="3">
        <v>30</v>
      </c>
      <c r="CB87" s="14">
        <v>69</v>
      </c>
      <c r="CC87" s="11">
        <v>128</v>
      </c>
      <c r="CD87" s="11">
        <f t="shared" si="89"/>
        <v>8832</v>
      </c>
      <c r="CK87" s="11">
        <f t="shared" si="90"/>
        <v>0</v>
      </c>
      <c r="CR87" s="11">
        <f t="shared" si="94"/>
        <v>0</v>
      </c>
      <c r="CY87" s="11">
        <f t="shared" si="95"/>
        <v>0</v>
      </c>
      <c r="DF87" s="11">
        <f t="shared" si="98"/>
        <v>0</v>
      </c>
      <c r="DM87" s="11">
        <f t="shared" si="100"/>
        <v>0</v>
      </c>
      <c r="DQ87" s="3">
        <v>20</v>
      </c>
      <c r="DR87" s="14">
        <v>47.3</v>
      </c>
      <c r="DS87" s="11">
        <v>129</v>
      </c>
      <c r="DT87" s="11">
        <f t="shared" si="96"/>
        <v>6101.7</v>
      </c>
      <c r="DX87" s="3">
        <v>8</v>
      </c>
      <c r="DY87" s="14">
        <v>18.899999999999999</v>
      </c>
      <c r="DZ87" s="11">
        <v>129</v>
      </c>
      <c r="EA87" s="11">
        <f t="shared" si="99"/>
        <v>2438.1</v>
      </c>
      <c r="EE87" s="3">
        <v>10</v>
      </c>
      <c r="EF87" s="14">
        <v>21.8</v>
      </c>
      <c r="EG87" s="11">
        <v>129</v>
      </c>
      <c r="EH87" s="11">
        <f t="shared" si="97"/>
        <v>2812.2000000000003</v>
      </c>
      <c r="EL87" s="3">
        <v>10</v>
      </c>
      <c r="EM87" s="14">
        <v>22.8</v>
      </c>
      <c r="EN87" s="11">
        <v>129</v>
      </c>
      <c r="EO87" s="11">
        <f t="shared" si="31"/>
        <v>2941.2000000000003</v>
      </c>
      <c r="EV87" s="11">
        <f t="shared" si="101"/>
        <v>0</v>
      </c>
      <c r="FC87" s="11">
        <f t="shared" si="102"/>
        <v>0</v>
      </c>
      <c r="FJ87" s="11">
        <f t="shared" si="103"/>
        <v>0</v>
      </c>
      <c r="FQ87" s="11">
        <f t="shared" si="104"/>
        <v>0</v>
      </c>
      <c r="FX87" s="11">
        <f t="shared" si="105"/>
        <v>0</v>
      </c>
      <c r="GB87" s="3">
        <v>15</v>
      </c>
      <c r="GC87" s="14">
        <v>32.799999999999997</v>
      </c>
      <c r="GD87" s="11">
        <v>129</v>
      </c>
      <c r="GE87" s="11">
        <f t="shared" si="106"/>
        <v>4231.2</v>
      </c>
      <c r="GI87" s="3">
        <v>5</v>
      </c>
      <c r="GJ87" s="14">
        <v>12.3</v>
      </c>
      <c r="GK87" s="11">
        <v>129</v>
      </c>
      <c r="GL87" s="11">
        <f t="shared" si="107"/>
        <v>1586.7</v>
      </c>
      <c r="GS87" s="11">
        <f t="shared" ref="GS87:GS150" si="108">GQ87*GR87</f>
        <v>0</v>
      </c>
      <c r="GZ87" s="11">
        <f t="shared" ref="GZ87:GZ150" si="109">GX87*GY87</f>
        <v>0</v>
      </c>
      <c r="HD87" s="3">
        <v>7</v>
      </c>
      <c r="HE87" s="14">
        <v>16.8</v>
      </c>
      <c r="HF87" s="11">
        <v>129</v>
      </c>
      <c r="HG87" s="11">
        <f t="shared" ref="HG87:HG150" si="110">HE87*HF87</f>
        <v>2167.2000000000003</v>
      </c>
      <c r="HN87" s="11">
        <f t="shared" ref="HN87:HN150" si="111">HL87*HM87</f>
        <v>0</v>
      </c>
      <c r="HU87" s="11">
        <f t="shared" si="32"/>
        <v>0</v>
      </c>
      <c r="HY87" s="3">
        <v>10</v>
      </c>
      <c r="HZ87" s="14">
        <v>22.2</v>
      </c>
      <c r="IA87" s="11">
        <v>129</v>
      </c>
      <c r="IB87" s="11">
        <f t="shared" si="33"/>
        <v>2863.7999999999997</v>
      </c>
      <c r="II87" s="11">
        <f t="shared" si="34"/>
        <v>0</v>
      </c>
      <c r="IP87" s="11">
        <f t="shared" si="35"/>
        <v>0</v>
      </c>
      <c r="IT87" s="3">
        <v>10</v>
      </c>
      <c r="IU87" s="14">
        <v>22</v>
      </c>
      <c r="IV87" s="11">
        <v>129</v>
      </c>
      <c r="IW87" s="11">
        <f t="shared" si="36"/>
        <v>2838</v>
      </c>
      <c r="JD87" s="11">
        <f t="shared" si="37"/>
        <v>0</v>
      </c>
      <c r="JK87" s="11">
        <f t="shared" si="38"/>
        <v>0</v>
      </c>
      <c r="JR87" s="11">
        <f t="shared" si="39"/>
        <v>0</v>
      </c>
      <c r="JY87" s="11">
        <f t="shared" si="40"/>
        <v>0</v>
      </c>
      <c r="KC87" s="3">
        <v>10</v>
      </c>
      <c r="KD87" s="14">
        <v>21</v>
      </c>
      <c r="KE87" s="11">
        <v>129</v>
      </c>
      <c r="KF87" s="11">
        <f t="shared" si="41"/>
        <v>2709</v>
      </c>
      <c r="KM87" s="11">
        <f t="shared" si="42"/>
        <v>0</v>
      </c>
      <c r="KT87" s="11">
        <f t="shared" si="43"/>
        <v>0</v>
      </c>
      <c r="LA87" s="11">
        <f t="shared" si="44"/>
        <v>0</v>
      </c>
      <c r="LH87" s="11">
        <f t="shared" si="45"/>
        <v>0</v>
      </c>
      <c r="LL87" s="3">
        <v>6</v>
      </c>
      <c r="LM87" s="14">
        <v>12.4</v>
      </c>
      <c r="LN87" s="11">
        <v>129</v>
      </c>
      <c r="LO87" s="11">
        <f t="shared" si="46"/>
        <v>1599.6000000000001</v>
      </c>
      <c r="LV87" s="11">
        <f t="shared" si="47"/>
        <v>0</v>
      </c>
      <c r="LZ87" s="3">
        <v>70</v>
      </c>
      <c r="MA87" s="14">
        <v>162.4</v>
      </c>
      <c r="MB87" s="11">
        <v>124</v>
      </c>
      <c r="MC87" s="11">
        <f t="shared" si="48"/>
        <v>20137.600000000002</v>
      </c>
      <c r="MG87" s="3">
        <v>30</v>
      </c>
      <c r="MH87" s="14">
        <v>64.3</v>
      </c>
      <c r="MI87" s="11">
        <v>129</v>
      </c>
      <c r="MJ87" s="11">
        <f t="shared" si="49"/>
        <v>8294.6999999999989</v>
      </c>
      <c r="MQ87" s="11">
        <f t="shared" si="50"/>
        <v>0</v>
      </c>
      <c r="MX87" s="11">
        <f t="shared" si="51"/>
        <v>0</v>
      </c>
      <c r="NB87" s="3">
        <v>30</v>
      </c>
      <c r="NC87" s="14">
        <v>69</v>
      </c>
      <c r="ND87" s="11">
        <v>129</v>
      </c>
      <c r="NE87" s="11">
        <f t="shared" si="52"/>
        <v>8901</v>
      </c>
      <c r="NI87" s="3">
        <v>50</v>
      </c>
      <c r="NJ87" s="14">
        <v>106.6</v>
      </c>
      <c r="NK87" s="11">
        <v>129</v>
      </c>
      <c r="NL87" s="11">
        <f t="shared" si="53"/>
        <v>13751.4</v>
      </c>
      <c r="NP87" s="3">
        <v>15</v>
      </c>
      <c r="NQ87" s="14">
        <v>30.4</v>
      </c>
      <c r="NR87" s="11">
        <v>128</v>
      </c>
      <c r="NS87" s="11">
        <f t="shared" si="54"/>
        <v>3891.2</v>
      </c>
      <c r="NZ87" s="11">
        <f t="shared" si="55"/>
        <v>0</v>
      </c>
      <c r="OG87" s="11">
        <f t="shared" si="56"/>
        <v>0</v>
      </c>
      <c r="ON87" s="11">
        <f t="shared" si="57"/>
        <v>0</v>
      </c>
      <c r="OU87" s="11">
        <f t="shared" si="58"/>
        <v>0</v>
      </c>
      <c r="PB87" s="11">
        <f t="shared" si="59"/>
        <v>0</v>
      </c>
      <c r="PI87" s="11">
        <f t="shared" si="60"/>
        <v>0</v>
      </c>
      <c r="PM87" s="3">
        <v>10</v>
      </c>
      <c r="PN87" s="14">
        <v>22.9</v>
      </c>
      <c r="PO87" s="11">
        <v>129</v>
      </c>
      <c r="PP87" s="11">
        <f t="shared" si="61"/>
        <v>2954.1</v>
      </c>
      <c r="PT87" s="3">
        <v>5</v>
      </c>
      <c r="PU87" s="14">
        <v>10.4</v>
      </c>
      <c r="PV87" s="11">
        <v>129</v>
      </c>
      <c r="PW87" s="11">
        <f t="shared" si="62"/>
        <v>1341.6000000000001</v>
      </c>
      <c r="QA87" s="3">
        <v>10</v>
      </c>
      <c r="QB87" s="14">
        <v>24.6</v>
      </c>
      <c r="QC87" s="11">
        <v>129</v>
      </c>
      <c r="QD87" s="11">
        <f t="shared" si="63"/>
        <v>3173.4</v>
      </c>
      <c r="QK87" s="11">
        <f t="shared" si="64"/>
        <v>0</v>
      </c>
      <c r="QR87" s="11">
        <f t="shared" si="65"/>
        <v>0</v>
      </c>
      <c r="QY87" s="11">
        <f t="shared" si="66"/>
        <v>0</v>
      </c>
      <c r="RC87" s="3">
        <v>10</v>
      </c>
      <c r="RD87" s="14">
        <v>20.7</v>
      </c>
      <c r="RE87" s="11">
        <v>129</v>
      </c>
      <c r="RF87" s="11">
        <f t="shared" si="67"/>
        <v>2670.2999999999997</v>
      </c>
      <c r="RJ87" s="3">
        <v>30</v>
      </c>
      <c r="RK87" s="14">
        <v>66.8</v>
      </c>
      <c r="RL87" s="11">
        <v>126</v>
      </c>
      <c r="RM87" s="11">
        <f t="shared" si="68"/>
        <v>8416.7999999999993</v>
      </c>
      <c r="RQ87" s="3">
        <v>4</v>
      </c>
      <c r="RR87" s="14">
        <v>9.1</v>
      </c>
      <c r="RS87" s="11">
        <v>131</v>
      </c>
      <c r="RT87" s="11">
        <f t="shared" si="69"/>
        <v>1192.0999999999999</v>
      </c>
      <c r="SA87" s="11">
        <f t="shared" si="70"/>
        <v>0</v>
      </c>
      <c r="SH87" s="11">
        <f t="shared" si="71"/>
        <v>0</v>
      </c>
      <c r="SO87" s="11">
        <f t="shared" si="72"/>
        <v>0</v>
      </c>
      <c r="SV87" s="11">
        <f t="shared" si="73"/>
        <v>0</v>
      </c>
      <c r="TC87" s="11">
        <f t="shared" si="74"/>
        <v>0</v>
      </c>
      <c r="TJ87" s="11">
        <f t="shared" si="75"/>
        <v>0</v>
      </c>
      <c r="TQ87" s="11">
        <f t="shared" si="76"/>
        <v>0</v>
      </c>
      <c r="TX87" s="11">
        <f t="shared" si="77"/>
        <v>0</v>
      </c>
      <c r="UE87" s="11">
        <f t="shared" si="78"/>
        <v>0</v>
      </c>
      <c r="UL87" s="11">
        <f t="shared" si="79"/>
        <v>0</v>
      </c>
      <c r="US87" s="11">
        <f t="shared" si="80"/>
        <v>0</v>
      </c>
    </row>
    <row r="88" spans="1:565" x14ac:dyDescent="0.2">
      <c r="A88" s="52">
        <v>44671</v>
      </c>
      <c r="B88" s="3">
        <v>130</v>
      </c>
      <c r="C88" s="14">
        <v>239.4</v>
      </c>
      <c r="D88" s="11">
        <v>125</v>
      </c>
      <c r="E88" s="11">
        <f t="shared" si="93"/>
        <v>29925</v>
      </c>
      <c r="I88" s="3">
        <v>10</v>
      </c>
      <c r="J88" s="14">
        <v>18</v>
      </c>
      <c r="K88" s="11">
        <v>126</v>
      </c>
      <c r="L88" s="11">
        <f t="shared" si="81"/>
        <v>2268</v>
      </c>
      <c r="S88" s="11">
        <f t="shared" si="82"/>
        <v>0</v>
      </c>
      <c r="Z88" s="11">
        <f t="shared" si="83"/>
        <v>0</v>
      </c>
      <c r="AG88" s="11">
        <f t="shared" si="84"/>
        <v>0</v>
      </c>
      <c r="AK88" s="3">
        <v>5</v>
      </c>
      <c r="AL88" s="14">
        <v>8.6</v>
      </c>
      <c r="AM88" s="11">
        <v>128</v>
      </c>
      <c r="AN88" s="11">
        <f t="shared" si="85"/>
        <v>1100.8</v>
      </c>
      <c r="AR88" s="3">
        <v>35</v>
      </c>
      <c r="AS88" s="14">
        <v>64.599999999999994</v>
      </c>
      <c r="AT88" s="11">
        <v>126</v>
      </c>
      <c r="AU88" s="11">
        <f t="shared" si="86"/>
        <v>8139.5999999999995</v>
      </c>
      <c r="AY88" s="3">
        <v>25</v>
      </c>
      <c r="AZ88" s="14">
        <v>45.6</v>
      </c>
      <c r="BA88" s="11">
        <v>126</v>
      </c>
      <c r="BB88" s="11">
        <f t="shared" si="87"/>
        <v>5745.6</v>
      </c>
      <c r="BF88" s="3">
        <v>15</v>
      </c>
      <c r="BG88" s="14">
        <v>28.3</v>
      </c>
      <c r="BH88" s="11">
        <v>126</v>
      </c>
      <c r="BI88" s="11">
        <f t="shared" si="88"/>
        <v>3565.8</v>
      </c>
      <c r="BP88" s="11">
        <f t="shared" si="91"/>
        <v>0</v>
      </c>
      <c r="BW88" s="11">
        <f t="shared" si="92"/>
        <v>0</v>
      </c>
      <c r="CA88" s="3">
        <v>70</v>
      </c>
      <c r="CB88" s="14">
        <v>122.9</v>
      </c>
      <c r="CC88" s="11">
        <v>125</v>
      </c>
      <c r="CD88" s="11">
        <f t="shared" si="89"/>
        <v>15362.5</v>
      </c>
      <c r="CK88" s="11">
        <f t="shared" si="90"/>
        <v>0</v>
      </c>
      <c r="CR88" s="11">
        <f t="shared" si="94"/>
        <v>0</v>
      </c>
      <c r="CY88" s="11">
        <f t="shared" si="95"/>
        <v>0</v>
      </c>
      <c r="DF88" s="11">
        <f t="shared" si="98"/>
        <v>0</v>
      </c>
      <c r="DM88" s="11">
        <f t="shared" si="100"/>
        <v>0</v>
      </c>
      <c r="DQ88" s="3">
        <v>16</v>
      </c>
      <c r="DR88" s="14">
        <v>28.8</v>
      </c>
      <c r="DS88" s="11">
        <v>126</v>
      </c>
      <c r="DT88" s="11">
        <f t="shared" si="96"/>
        <v>3628.8</v>
      </c>
      <c r="DX88" s="3">
        <v>5</v>
      </c>
      <c r="DY88" s="14">
        <v>9.5</v>
      </c>
      <c r="DZ88" s="11">
        <v>126</v>
      </c>
      <c r="EA88" s="11">
        <f t="shared" si="99"/>
        <v>1197</v>
      </c>
      <c r="EE88" s="3">
        <v>10</v>
      </c>
      <c r="EF88" s="14">
        <v>16.899999999999999</v>
      </c>
      <c r="EG88" s="11">
        <v>126</v>
      </c>
      <c r="EH88" s="11">
        <f t="shared" si="97"/>
        <v>2129.3999999999996</v>
      </c>
      <c r="EL88" s="3">
        <v>18</v>
      </c>
      <c r="EM88" s="14">
        <v>33.4</v>
      </c>
      <c r="EN88" s="11">
        <v>126</v>
      </c>
      <c r="EO88" s="11">
        <f t="shared" ref="EO88:EO151" si="112">EM88*EN88</f>
        <v>4208.3999999999996</v>
      </c>
      <c r="EV88" s="11">
        <f t="shared" si="101"/>
        <v>0</v>
      </c>
      <c r="FC88" s="11">
        <f t="shared" si="102"/>
        <v>0</v>
      </c>
      <c r="FJ88" s="11">
        <f t="shared" si="103"/>
        <v>0</v>
      </c>
      <c r="FQ88" s="11">
        <f t="shared" si="104"/>
        <v>0</v>
      </c>
      <c r="FX88" s="11">
        <f t="shared" si="105"/>
        <v>0</v>
      </c>
      <c r="GB88" s="3">
        <v>15</v>
      </c>
      <c r="GC88" s="14">
        <v>28.3</v>
      </c>
      <c r="GD88" s="11">
        <v>126</v>
      </c>
      <c r="GE88" s="11">
        <f t="shared" si="106"/>
        <v>3565.8</v>
      </c>
      <c r="GI88" s="3">
        <v>11</v>
      </c>
      <c r="GJ88" s="14">
        <v>20.100000000000001</v>
      </c>
      <c r="GK88" s="11">
        <v>126</v>
      </c>
      <c r="GL88" s="11">
        <f t="shared" si="107"/>
        <v>2532.6000000000004</v>
      </c>
      <c r="GS88" s="11">
        <f t="shared" si="108"/>
        <v>0</v>
      </c>
      <c r="GZ88" s="11">
        <f t="shared" si="109"/>
        <v>0</v>
      </c>
      <c r="HG88" s="11">
        <f t="shared" si="110"/>
        <v>0</v>
      </c>
      <c r="HN88" s="11">
        <f t="shared" si="111"/>
        <v>0</v>
      </c>
      <c r="HU88" s="11">
        <f t="shared" ref="HU88:HU151" si="113">HS88*HT88</f>
        <v>0</v>
      </c>
      <c r="HY88" s="3">
        <v>15</v>
      </c>
      <c r="HZ88" s="14">
        <v>27.2</v>
      </c>
      <c r="IA88" s="11">
        <v>126</v>
      </c>
      <c r="IB88" s="11">
        <f t="shared" si="33"/>
        <v>3427.2</v>
      </c>
      <c r="II88" s="11">
        <f t="shared" si="34"/>
        <v>0</v>
      </c>
      <c r="IP88" s="11">
        <f t="shared" si="35"/>
        <v>0</v>
      </c>
      <c r="IT88" s="3">
        <v>10</v>
      </c>
      <c r="IU88" s="14">
        <v>17.399999999999999</v>
      </c>
      <c r="IV88" s="11">
        <v>126</v>
      </c>
      <c r="IW88" s="11">
        <f t="shared" si="36"/>
        <v>2192.3999999999996</v>
      </c>
      <c r="JD88" s="11">
        <f t="shared" si="37"/>
        <v>0</v>
      </c>
      <c r="JK88" s="11">
        <f t="shared" si="38"/>
        <v>0</v>
      </c>
      <c r="JR88" s="11">
        <f t="shared" si="39"/>
        <v>0</v>
      </c>
      <c r="JY88" s="11">
        <f t="shared" si="40"/>
        <v>0</v>
      </c>
      <c r="KC88" s="3">
        <v>10</v>
      </c>
      <c r="KD88" s="14">
        <v>17.5</v>
      </c>
      <c r="KE88" s="11">
        <v>126</v>
      </c>
      <c r="KF88" s="11">
        <f t="shared" si="41"/>
        <v>2205</v>
      </c>
      <c r="KM88" s="11">
        <f t="shared" si="42"/>
        <v>0</v>
      </c>
      <c r="KT88" s="11">
        <f t="shared" si="43"/>
        <v>0</v>
      </c>
      <c r="LA88" s="11">
        <f t="shared" si="44"/>
        <v>0</v>
      </c>
      <c r="LH88" s="11">
        <f t="shared" si="45"/>
        <v>0</v>
      </c>
      <c r="LL88" s="3">
        <v>20</v>
      </c>
      <c r="LM88" s="14">
        <v>36</v>
      </c>
      <c r="LN88" s="11">
        <v>126</v>
      </c>
      <c r="LO88" s="11">
        <f t="shared" si="46"/>
        <v>4536</v>
      </c>
      <c r="LV88" s="11">
        <f t="shared" si="47"/>
        <v>0</v>
      </c>
      <c r="LZ88" s="3">
        <v>50</v>
      </c>
      <c r="MA88" s="14">
        <v>88.2</v>
      </c>
      <c r="MB88" s="11">
        <v>121</v>
      </c>
      <c r="MC88" s="11">
        <f t="shared" si="48"/>
        <v>10672.2</v>
      </c>
      <c r="MG88" s="3">
        <v>35</v>
      </c>
      <c r="MH88" s="14">
        <v>64.2</v>
      </c>
      <c r="MI88" s="11">
        <v>126</v>
      </c>
      <c r="MJ88" s="11">
        <f t="shared" si="49"/>
        <v>8089.2000000000007</v>
      </c>
      <c r="MQ88" s="11">
        <f t="shared" si="50"/>
        <v>0</v>
      </c>
      <c r="MX88" s="11">
        <f t="shared" si="51"/>
        <v>0</v>
      </c>
      <c r="NB88" s="3">
        <v>38</v>
      </c>
      <c r="NC88" s="14">
        <v>81.099999999999994</v>
      </c>
      <c r="ND88" s="11">
        <v>126</v>
      </c>
      <c r="NE88" s="11">
        <f t="shared" si="52"/>
        <v>10218.599999999999</v>
      </c>
      <c r="NL88" s="11">
        <f t="shared" si="53"/>
        <v>0</v>
      </c>
      <c r="NP88" s="3">
        <v>50</v>
      </c>
      <c r="NQ88" s="14">
        <v>89</v>
      </c>
      <c r="NR88" s="11">
        <v>125</v>
      </c>
      <c r="NS88" s="11">
        <f t="shared" si="54"/>
        <v>11125</v>
      </c>
      <c r="NW88" s="3">
        <v>15</v>
      </c>
      <c r="NX88" s="14">
        <v>27.8</v>
      </c>
      <c r="NY88" s="11">
        <v>125</v>
      </c>
      <c r="NZ88" s="11">
        <f t="shared" si="55"/>
        <v>3475</v>
      </c>
      <c r="OG88" s="11">
        <f t="shared" si="56"/>
        <v>0</v>
      </c>
      <c r="ON88" s="11">
        <f t="shared" si="57"/>
        <v>0</v>
      </c>
      <c r="OU88" s="11">
        <f t="shared" si="58"/>
        <v>0</v>
      </c>
      <c r="PB88" s="11">
        <f t="shared" si="59"/>
        <v>0</v>
      </c>
      <c r="PF88" s="3">
        <v>25</v>
      </c>
      <c r="PG88" s="14">
        <v>47</v>
      </c>
      <c r="PH88" s="11">
        <v>125</v>
      </c>
      <c r="PI88" s="11">
        <f t="shared" si="60"/>
        <v>5875</v>
      </c>
      <c r="PM88" s="3">
        <v>20</v>
      </c>
      <c r="PN88" s="14">
        <v>37.9</v>
      </c>
      <c r="PO88" s="11">
        <v>126</v>
      </c>
      <c r="PP88" s="11">
        <f t="shared" si="61"/>
        <v>4775.3999999999996</v>
      </c>
      <c r="PW88" s="11">
        <f t="shared" si="62"/>
        <v>0</v>
      </c>
      <c r="QA88" s="3">
        <v>10</v>
      </c>
      <c r="QB88" s="14">
        <v>16</v>
      </c>
      <c r="QC88" s="11">
        <v>126</v>
      </c>
      <c r="QD88" s="11">
        <f t="shared" si="63"/>
        <v>2016</v>
      </c>
      <c r="QK88" s="11">
        <f t="shared" si="64"/>
        <v>0</v>
      </c>
      <c r="QR88" s="11">
        <f t="shared" si="65"/>
        <v>0</v>
      </c>
      <c r="QV88" s="3">
        <v>5</v>
      </c>
      <c r="QW88" s="14">
        <v>8</v>
      </c>
      <c r="QX88" s="11">
        <v>126</v>
      </c>
      <c r="QY88" s="11">
        <f t="shared" si="66"/>
        <v>1008</v>
      </c>
      <c r="RC88" s="3">
        <v>11</v>
      </c>
      <c r="RD88" s="14">
        <v>18.7</v>
      </c>
      <c r="RE88" s="11">
        <v>126</v>
      </c>
      <c r="RF88" s="11">
        <f t="shared" si="67"/>
        <v>2356.1999999999998</v>
      </c>
      <c r="RJ88" s="3">
        <v>60</v>
      </c>
      <c r="RK88" s="14">
        <v>111.1</v>
      </c>
      <c r="RL88" s="11">
        <v>123</v>
      </c>
      <c r="RM88" s="11">
        <f t="shared" si="68"/>
        <v>13665.3</v>
      </c>
      <c r="RT88" s="11">
        <f t="shared" si="69"/>
        <v>0</v>
      </c>
      <c r="RX88" s="3">
        <v>20</v>
      </c>
      <c r="RY88" s="14">
        <v>36.4</v>
      </c>
      <c r="RZ88" s="11">
        <v>130</v>
      </c>
      <c r="SA88" s="11">
        <f t="shared" si="70"/>
        <v>4732</v>
      </c>
      <c r="SE88" s="3">
        <v>5</v>
      </c>
      <c r="SF88" s="14">
        <v>8.1999999999999993</v>
      </c>
      <c r="SG88" s="11">
        <v>126</v>
      </c>
      <c r="SH88" s="11">
        <f t="shared" si="71"/>
        <v>1033.1999999999998</v>
      </c>
      <c r="SO88" s="11">
        <f t="shared" si="72"/>
        <v>0</v>
      </c>
      <c r="SV88" s="11">
        <f t="shared" si="73"/>
        <v>0</v>
      </c>
      <c r="TC88" s="11">
        <f t="shared" si="74"/>
        <v>0</v>
      </c>
      <c r="TJ88" s="11">
        <f t="shared" si="75"/>
        <v>0</v>
      </c>
      <c r="TQ88" s="11">
        <f t="shared" si="76"/>
        <v>0</v>
      </c>
      <c r="TX88" s="11">
        <f t="shared" si="77"/>
        <v>0</v>
      </c>
      <c r="UE88" s="11">
        <f t="shared" si="78"/>
        <v>0</v>
      </c>
      <c r="UL88" s="11">
        <f t="shared" si="79"/>
        <v>0</v>
      </c>
      <c r="US88" s="11">
        <f t="shared" si="80"/>
        <v>0</v>
      </c>
    </row>
    <row r="89" spans="1:565" x14ac:dyDescent="0.2">
      <c r="A89" s="52">
        <v>44672</v>
      </c>
      <c r="B89" s="3">
        <v>90</v>
      </c>
      <c r="C89" s="14">
        <v>174.7</v>
      </c>
      <c r="D89" s="11">
        <v>119</v>
      </c>
      <c r="E89" s="11">
        <f t="shared" si="93"/>
        <v>20789.3</v>
      </c>
      <c r="I89" s="3">
        <v>10</v>
      </c>
      <c r="J89" s="14">
        <v>20.100000000000001</v>
      </c>
      <c r="K89" s="11">
        <v>120</v>
      </c>
      <c r="L89" s="11">
        <f t="shared" si="81"/>
        <v>2412</v>
      </c>
      <c r="S89" s="11">
        <f t="shared" si="82"/>
        <v>0</v>
      </c>
      <c r="Z89" s="11">
        <f t="shared" si="83"/>
        <v>0</v>
      </c>
      <c r="AG89" s="11">
        <f t="shared" si="84"/>
        <v>0</v>
      </c>
      <c r="AK89" s="3">
        <v>10</v>
      </c>
      <c r="AL89" s="14">
        <v>19.399999999999999</v>
      </c>
      <c r="AM89" s="11">
        <v>122</v>
      </c>
      <c r="AN89" s="11">
        <f t="shared" si="85"/>
        <v>2366.7999999999997</v>
      </c>
      <c r="AR89" s="3">
        <v>30</v>
      </c>
      <c r="AS89" s="14">
        <v>60.5</v>
      </c>
      <c r="AT89" s="11">
        <v>120</v>
      </c>
      <c r="AU89" s="11">
        <f t="shared" si="86"/>
        <v>7260</v>
      </c>
      <c r="AY89" s="3">
        <v>25</v>
      </c>
      <c r="AZ89" s="14">
        <v>48.7</v>
      </c>
      <c r="BA89" s="11">
        <v>120</v>
      </c>
      <c r="BB89" s="11">
        <f t="shared" si="87"/>
        <v>5844</v>
      </c>
      <c r="BF89" s="3">
        <v>6</v>
      </c>
      <c r="BG89" s="14">
        <v>10</v>
      </c>
      <c r="BH89" s="11">
        <v>120</v>
      </c>
      <c r="BI89" s="11">
        <f t="shared" si="88"/>
        <v>1200</v>
      </c>
      <c r="BP89" s="11">
        <f t="shared" si="91"/>
        <v>0</v>
      </c>
      <c r="BW89" s="11">
        <f t="shared" si="92"/>
        <v>0</v>
      </c>
      <c r="CA89" s="3">
        <v>50</v>
      </c>
      <c r="CB89" s="14">
        <v>99.2</v>
      </c>
      <c r="CC89" s="11">
        <v>119</v>
      </c>
      <c r="CD89" s="11">
        <f t="shared" si="89"/>
        <v>11804.800000000001</v>
      </c>
      <c r="CK89" s="11">
        <f t="shared" si="90"/>
        <v>0</v>
      </c>
      <c r="CO89" s="3">
        <v>10</v>
      </c>
      <c r="CP89" s="14">
        <v>18.399999999999999</v>
      </c>
      <c r="CQ89" s="11">
        <v>122</v>
      </c>
      <c r="CR89" s="11">
        <f t="shared" si="94"/>
        <v>2244.7999999999997</v>
      </c>
      <c r="CY89" s="11">
        <f t="shared" si="95"/>
        <v>0</v>
      </c>
      <c r="DF89" s="11">
        <f t="shared" si="98"/>
        <v>0</v>
      </c>
      <c r="DM89" s="11">
        <f t="shared" si="100"/>
        <v>0</v>
      </c>
      <c r="DQ89" s="3">
        <v>30</v>
      </c>
      <c r="DR89" s="14">
        <v>56.3</v>
      </c>
      <c r="DS89" s="11">
        <v>120</v>
      </c>
      <c r="DT89" s="11">
        <f t="shared" si="96"/>
        <v>6756</v>
      </c>
      <c r="DX89" s="3">
        <v>6</v>
      </c>
      <c r="DY89" s="14">
        <v>12.7</v>
      </c>
      <c r="DZ89" s="11">
        <v>120</v>
      </c>
      <c r="EA89" s="11">
        <f t="shared" si="99"/>
        <v>1524</v>
      </c>
      <c r="EE89" s="3">
        <v>10</v>
      </c>
      <c r="EF89" s="14">
        <v>20.2</v>
      </c>
      <c r="EG89" s="11">
        <v>120</v>
      </c>
      <c r="EH89" s="11">
        <f t="shared" si="97"/>
        <v>2424</v>
      </c>
      <c r="EL89" s="3">
        <v>15</v>
      </c>
      <c r="EM89" s="14">
        <v>33.799999999999997</v>
      </c>
      <c r="EN89" s="11">
        <v>120</v>
      </c>
      <c r="EO89" s="11">
        <f t="shared" si="112"/>
        <v>4055.9999999999995</v>
      </c>
      <c r="EV89" s="11">
        <f t="shared" si="101"/>
        <v>0</v>
      </c>
      <c r="FC89" s="11">
        <f t="shared" si="102"/>
        <v>0</v>
      </c>
      <c r="FJ89" s="11">
        <f t="shared" si="103"/>
        <v>0</v>
      </c>
      <c r="FQ89" s="11">
        <f t="shared" si="104"/>
        <v>0</v>
      </c>
      <c r="FX89" s="11">
        <f t="shared" si="105"/>
        <v>0</v>
      </c>
      <c r="GB89" s="3">
        <v>10</v>
      </c>
      <c r="GC89" s="14">
        <v>19.7</v>
      </c>
      <c r="GD89" s="11">
        <v>120</v>
      </c>
      <c r="GE89" s="11">
        <f t="shared" si="106"/>
        <v>2364</v>
      </c>
      <c r="GI89" s="3">
        <v>10</v>
      </c>
      <c r="GJ89" s="14">
        <v>20.100000000000001</v>
      </c>
      <c r="GK89" s="11">
        <v>120</v>
      </c>
      <c r="GL89" s="11">
        <f t="shared" si="107"/>
        <v>2412</v>
      </c>
      <c r="GS89" s="11">
        <f t="shared" si="108"/>
        <v>0</v>
      </c>
      <c r="GZ89" s="11">
        <f t="shared" si="109"/>
        <v>0</v>
      </c>
      <c r="HG89" s="11">
        <f t="shared" si="110"/>
        <v>0</v>
      </c>
      <c r="HN89" s="11">
        <f t="shared" si="111"/>
        <v>0</v>
      </c>
      <c r="HU89" s="11">
        <f t="shared" si="113"/>
        <v>0</v>
      </c>
      <c r="HY89" s="3">
        <v>10</v>
      </c>
      <c r="HZ89" s="14">
        <v>20.3</v>
      </c>
      <c r="IA89" s="11">
        <v>120</v>
      </c>
      <c r="IB89" s="11">
        <f t="shared" ref="IB89:IB152" si="114">HZ89*IA89</f>
        <v>2436</v>
      </c>
      <c r="IF89" s="3">
        <v>10</v>
      </c>
      <c r="IG89" s="14">
        <v>19.3</v>
      </c>
      <c r="IH89" s="11">
        <v>120</v>
      </c>
      <c r="II89" s="11">
        <f t="shared" ref="II89:II152" si="115">IG89*IH89</f>
        <v>2316</v>
      </c>
      <c r="IP89" s="11">
        <f t="shared" ref="IP89:IP152" si="116">IN89*IO89</f>
        <v>0</v>
      </c>
      <c r="IW89" s="11">
        <f t="shared" ref="IW89:IW152" si="117">IU89*IV89</f>
        <v>0</v>
      </c>
      <c r="JD89" s="11">
        <f t="shared" si="37"/>
        <v>0</v>
      </c>
      <c r="JK89" s="11">
        <f t="shared" si="38"/>
        <v>0</v>
      </c>
      <c r="JR89" s="11">
        <f t="shared" si="39"/>
        <v>0</v>
      </c>
      <c r="JY89" s="11">
        <f t="shared" si="40"/>
        <v>0</v>
      </c>
      <c r="KC89" s="3">
        <v>10</v>
      </c>
      <c r="KD89" s="14">
        <v>21.8</v>
      </c>
      <c r="KE89" s="11">
        <v>120</v>
      </c>
      <c r="KF89" s="11">
        <f t="shared" si="41"/>
        <v>2616</v>
      </c>
      <c r="KM89" s="11">
        <f t="shared" si="42"/>
        <v>0</v>
      </c>
      <c r="KT89" s="11">
        <f t="shared" si="43"/>
        <v>0</v>
      </c>
      <c r="LA89" s="11">
        <f t="shared" si="44"/>
        <v>0</v>
      </c>
      <c r="LH89" s="11">
        <f t="shared" si="45"/>
        <v>0</v>
      </c>
      <c r="LL89" s="3">
        <v>10</v>
      </c>
      <c r="LM89" s="14">
        <v>17.5</v>
      </c>
      <c r="LN89" s="11">
        <v>120</v>
      </c>
      <c r="LO89" s="11">
        <f t="shared" si="46"/>
        <v>2100</v>
      </c>
      <c r="LV89" s="11">
        <f t="shared" si="47"/>
        <v>0</v>
      </c>
      <c r="LZ89" s="3">
        <v>80</v>
      </c>
      <c r="MA89" s="14">
        <v>154.80000000000001</v>
      </c>
      <c r="MB89" s="11">
        <v>116</v>
      </c>
      <c r="MC89" s="11">
        <f t="shared" si="48"/>
        <v>17956.800000000003</v>
      </c>
      <c r="MG89" s="3">
        <v>30</v>
      </c>
      <c r="MH89" s="14">
        <v>60.8</v>
      </c>
      <c r="MI89" s="11">
        <v>120</v>
      </c>
      <c r="MJ89" s="11">
        <f t="shared" si="49"/>
        <v>7296</v>
      </c>
      <c r="MQ89" s="11">
        <f t="shared" si="50"/>
        <v>0</v>
      </c>
      <c r="MX89" s="11">
        <f t="shared" si="51"/>
        <v>0</v>
      </c>
      <c r="NB89" s="3">
        <v>29</v>
      </c>
      <c r="NC89" s="14">
        <v>51.2</v>
      </c>
      <c r="ND89" s="11">
        <v>120</v>
      </c>
      <c r="NE89" s="11">
        <f t="shared" si="52"/>
        <v>6144</v>
      </c>
      <c r="NI89" s="3">
        <v>15</v>
      </c>
      <c r="NJ89" s="14">
        <v>31.8</v>
      </c>
      <c r="NK89" s="11">
        <v>120</v>
      </c>
      <c r="NL89" s="11">
        <f t="shared" si="53"/>
        <v>3816</v>
      </c>
      <c r="NP89" s="3">
        <v>25</v>
      </c>
      <c r="NQ89" s="14">
        <v>44.6</v>
      </c>
      <c r="NR89" s="11">
        <v>119</v>
      </c>
      <c r="NS89" s="11">
        <f t="shared" si="54"/>
        <v>5307.4000000000005</v>
      </c>
      <c r="NW89" s="3">
        <v>10</v>
      </c>
      <c r="NX89" s="14">
        <v>19.7</v>
      </c>
      <c r="NY89" s="11">
        <v>119</v>
      </c>
      <c r="NZ89" s="11">
        <f t="shared" si="55"/>
        <v>2344.2999999999997</v>
      </c>
      <c r="OG89" s="11">
        <f t="shared" si="56"/>
        <v>0</v>
      </c>
      <c r="ON89" s="11">
        <f t="shared" si="57"/>
        <v>0</v>
      </c>
      <c r="OU89" s="11">
        <f t="shared" si="58"/>
        <v>0</v>
      </c>
      <c r="PB89" s="11">
        <f t="shared" si="59"/>
        <v>0</v>
      </c>
      <c r="PI89" s="11">
        <f t="shared" si="60"/>
        <v>0</v>
      </c>
      <c r="PM89" s="3">
        <v>15</v>
      </c>
      <c r="PN89" s="14">
        <v>31.9</v>
      </c>
      <c r="PO89" s="11">
        <v>120</v>
      </c>
      <c r="PP89" s="11">
        <f t="shared" si="61"/>
        <v>3828</v>
      </c>
      <c r="PT89" s="3">
        <v>5</v>
      </c>
      <c r="PU89" s="14">
        <v>11.7</v>
      </c>
      <c r="PV89" s="11">
        <v>120</v>
      </c>
      <c r="PW89" s="11">
        <f t="shared" si="62"/>
        <v>1404</v>
      </c>
      <c r="QA89" s="3">
        <v>10</v>
      </c>
      <c r="QB89" s="14">
        <v>21</v>
      </c>
      <c r="QC89" s="11">
        <v>120</v>
      </c>
      <c r="QD89" s="11">
        <f t="shared" si="63"/>
        <v>2520</v>
      </c>
      <c r="QK89" s="11">
        <f t="shared" si="64"/>
        <v>0</v>
      </c>
      <c r="QO89" s="3">
        <v>10</v>
      </c>
      <c r="QP89" s="14">
        <v>20.6</v>
      </c>
      <c r="QQ89" s="11">
        <v>120</v>
      </c>
      <c r="QR89" s="11">
        <f t="shared" si="65"/>
        <v>2472</v>
      </c>
      <c r="QV89" s="3">
        <v>10</v>
      </c>
      <c r="QW89" s="14">
        <v>20.2</v>
      </c>
      <c r="QX89" s="11">
        <v>120</v>
      </c>
      <c r="QY89" s="11">
        <f t="shared" si="66"/>
        <v>2424</v>
      </c>
      <c r="RC89" s="3">
        <v>10</v>
      </c>
      <c r="RD89" s="14">
        <v>20.6</v>
      </c>
      <c r="RE89" s="11">
        <v>120</v>
      </c>
      <c r="RF89" s="11">
        <f t="shared" si="67"/>
        <v>2472</v>
      </c>
      <c r="RJ89" s="3">
        <v>50</v>
      </c>
      <c r="RK89" s="14">
        <v>99.4</v>
      </c>
      <c r="RL89" s="11">
        <v>118</v>
      </c>
      <c r="RM89" s="11">
        <f t="shared" si="68"/>
        <v>11729.2</v>
      </c>
      <c r="RT89" s="11">
        <f t="shared" si="69"/>
        <v>0</v>
      </c>
      <c r="SA89" s="11">
        <f t="shared" si="70"/>
        <v>0</v>
      </c>
      <c r="SH89" s="11">
        <f t="shared" si="71"/>
        <v>0</v>
      </c>
      <c r="SO89" s="11">
        <f t="shared" si="72"/>
        <v>0</v>
      </c>
      <c r="SV89" s="11">
        <f t="shared" si="73"/>
        <v>0</v>
      </c>
      <c r="TC89" s="11">
        <f t="shared" si="74"/>
        <v>0</v>
      </c>
      <c r="TJ89" s="11">
        <f t="shared" si="75"/>
        <v>0</v>
      </c>
      <c r="TQ89" s="11">
        <f t="shared" si="76"/>
        <v>0</v>
      </c>
      <c r="TX89" s="11">
        <f t="shared" si="77"/>
        <v>0</v>
      </c>
      <c r="UE89" s="11">
        <f t="shared" si="78"/>
        <v>0</v>
      </c>
      <c r="UL89" s="11">
        <f t="shared" si="79"/>
        <v>0</v>
      </c>
      <c r="US89" s="11">
        <f t="shared" si="80"/>
        <v>0</v>
      </c>
    </row>
    <row r="90" spans="1:565" x14ac:dyDescent="0.2">
      <c r="A90" s="52">
        <v>44673</v>
      </c>
      <c r="B90" s="3">
        <v>100</v>
      </c>
      <c r="C90" s="14">
        <v>186.7</v>
      </c>
      <c r="D90" s="11">
        <v>118</v>
      </c>
      <c r="E90" s="11">
        <f t="shared" si="93"/>
        <v>22030.6</v>
      </c>
      <c r="I90" s="3">
        <v>15</v>
      </c>
      <c r="J90" s="14">
        <v>28.5</v>
      </c>
      <c r="K90" s="11">
        <v>119</v>
      </c>
      <c r="L90" s="11">
        <f t="shared" si="81"/>
        <v>3391.5</v>
      </c>
      <c r="S90" s="11">
        <f t="shared" si="82"/>
        <v>0</v>
      </c>
      <c r="Z90" s="11">
        <f t="shared" si="83"/>
        <v>0</v>
      </c>
      <c r="AG90" s="11">
        <f t="shared" si="84"/>
        <v>0</v>
      </c>
      <c r="AK90" s="3">
        <v>15</v>
      </c>
      <c r="AL90" s="14">
        <v>28.2</v>
      </c>
      <c r="AM90" s="11">
        <v>121</v>
      </c>
      <c r="AN90" s="11">
        <f t="shared" si="85"/>
        <v>3412.2</v>
      </c>
      <c r="AR90" s="3">
        <v>40</v>
      </c>
      <c r="AS90" s="14">
        <v>80.400000000000006</v>
      </c>
      <c r="AT90" s="11">
        <v>119</v>
      </c>
      <c r="AU90" s="11">
        <f t="shared" si="86"/>
        <v>9567.6</v>
      </c>
      <c r="AY90" s="3">
        <v>30</v>
      </c>
      <c r="AZ90" s="14">
        <v>58.7</v>
      </c>
      <c r="BA90" s="11">
        <v>119</v>
      </c>
      <c r="BB90" s="11">
        <f t="shared" si="87"/>
        <v>6985.3</v>
      </c>
      <c r="BF90" s="3">
        <v>17</v>
      </c>
      <c r="BG90" s="14">
        <v>31</v>
      </c>
      <c r="BH90" s="11">
        <v>119</v>
      </c>
      <c r="BI90" s="11">
        <f t="shared" si="88"/>
        <v>3689</v>
      </c>
      <c r="BP90" s="11">
        <f t="shared" si="91"/>
        <v>0</v>
      </c>
      <c r="BW90" s="11">
        <f t="shared" si="92"/>
        <v>0</v>
      </c>
      <c r="CA90" s="3">
        <v>80</v>
      </c>
      <c r="CB90" s="14">
        <v>146.80000000000001</v>
      </c>
      <c r="CC90" s="11">
        <v>118</v>
      </c>
      <c r="CD90" s="11">
        <f t="shared" si="89"/>
        <v>17322.400000000001</v>
      </c>
      <c r="CK90" s="11">
        <f t="shared" si="90"/>
        <v>0</v>
      </c>
      <c r="CR90" s="11">
        <f t="shared" si="94"/>
        <v>0</v>
      </c>
      <c r="CY90" s="11">
        <f t="shared" si="95"/>
        <v>0</v>
      </c>
      <c r="DF90" s="11">
        <f t="shared" si="98"/>
        <v>0</v>
      </c>
      <c r="DM90" s="11">
        <f t="shared" si="100"/>
        <v>0</v>
      </c>
      <c r="DQ90" s="3">
        <v>15</v>
      </c>
      <c r="DR90" s="14">
        <v>29.9</v>
      </c>
      <c r="DS90" s="11">
        <v>119</v>
      </c>
      <c r="DT90" s="11">
        <f t="shared" si="96"/>
        <v>3558.1</v>
      </c>
      <c r="DX90" s="3">
        <v>5</v>
      </c>
      <c r="DY90" s="14">
        <v>11.3</v>
      </c>
      <c r="DZ90" s="11">
        <v>119</v>
      </c>
      <c r="EA90" s="11">
        <f t="shared" si="99"/>
        <v>1344.7</v>
      </c>
      <c r="EE90" s="3">
        <v>15</v>
      </c>
      <c r="EF90" s="14">
        <v>25.9</v>
      </c>
      <c r="EG90" s="11">
        <v>119</v>
      </c>
      <c r="EH90" s="11">
        <f t="shared" si="97"/>
        <v>3082.1</v>
      </c>
      <c r="EL90" s="3">
        <v>18</v>
      </c>
      <c r="EM90" s="14">
        <v>35.299999999999997</v>
      </c>
      <c r="EN90" s="11">
        <v>119</v>
      </c>
      <c r="EO90" s="11">
        <f t="shared" si="112"/>
        <v>4200.7</v>
      </c>
      <c r="EV90" s="11">
        <f t="shared" si="101"/>
        <v>0</v>
      </c>
      <c r="FC90" s="11">
        <f t="shared" si="102"/>
        <v>0</v>
      </c>
      <c r="FJ90" s="11">
        <f t="shared" si="103"/>
        <v>0</v>
      </c>
      <c r="FQ90" s="11">
        <f t="shared" si="104"/>
        <v>0</v>
      </c>
      <c r="FX90" s="11">
        <f t="shared" si="105"/>
        <v>0</v>
      </c>
      <c r="GB90" s="3">
        <v>30</v>
      </c>
      <c r="GC90" s="14">
        <v>59.6</v>
      </c>
      <c r="GD90" s="11">
        <v>119</v>
      </c>
      <c r="GE90" s="11">
        <f t="shared" si="106"/>
        <v>7092.4000000000005</v>
      </c>
      <c r="GI90" s="3">
        <v>17</v>
      </c>
      <c r="GJ90" s="14">
        <v>31</v>
      </c>
      <c r="GK90" s="11">
        <v>119</v>
      </c>
      <c r="GL90" s="11">
        <f t="shared" si="107"/>
        <v>3689</v>
      </c>
      <c r="GS90" s="11">
        <f t="shared" si="108"/>
        <v>0</v>
      </c>
      <c r="GZ90" s="11">
        <f t="shared" si="109"/>
        <v>0</v>
      </c>
      <c r="HD90" s="3">
        <v>10</v>
      </c>
      <c r="HE90" s="14">
        <v>17.399999999999999</v>
      </c>
      <c r="HF90" s="11">
        <v>119</v>
      </c>
      <c r="HG90" s="11">
        <f t="shared" si="110"/>
        <v>2070.6</v>
      </c>
      <c r="HN90" s="11">
        <f t="shared" si="111"/>
        <v>0</v>
      </c>
      <c r="HU90" s="11">
        <f t="shared" si="113"/>
        <v>0</v>
      </c>
      <c r="HY90" s="3">
        <v>20</v>
      </c>
      <c r="HZ90" s="14">
        <v>36.4</v>
      </c>
      <c r="IA90" s="11">
        <v>119</v>
      </c>
      <c r="IB90" s="11">
        <f t="shared" si="114"/>
        <v>4331.5999999999995</v>
      </c>
      <c r="IF90" s="3">
        <v>10</v>
      </c>
      <c r="IG90" s="14">
        <v>18.5</v>
      </c>
      <c r="IH90" s="11">
        <v>119</v>
      </c>
      <c r="II90" s="11">
        <f t="shared" si="115"/>
        <v>2201.5</v>
      </c>
      <c r="IP90" s="11">
        <f t="shared" si="116"/>
        <v>0</v>
      </c>
      <c r="IT90" s="3">
        <v>5</v>
      </c>
      <c r="IU90" s="14">
        <v>9.1</v>
      </c>
      <c r="IV90" s="11">
        <v>119</v>
      </c>
      <c r="IW90" s="11">
        <f t="shared" si="117"/>
        <v>1082.8999999999999</v>
      </c>
      <c r="JD90" s="11">
        <f t="shared" ref="JD90:JD153" si="118">JB90*JC90</f>
        <v>0</v>
      </c>
      <c r="JK90" s="11">
        <f t="shared" ref="JK90:JK153" si="119">JI90*JJ90</f>
        <v>0</v>
      </c>
      <c r="JR90" s="11">
        <f t="shared" ref="JR90:JR153" si="120">JP90*JQ90</f>
        <v>0</v>
      </c>
      <c r="JY90" s="11">
        <f t="shared" ref="JY90:JY153" si="121">JW90*JX90</f>
        <v>0</v>
      </c>
      <c r="KF90" s="11">
        <f t="shared" ref="KF90:KF153" si="122">KD90*KE90</f>
        <v>0</v>
      </c>
      <c r="KM90" s="11">
        <f t="shared" ref="KM90:KM153" si="123">KK90*KL90</f>
        <v>0</v>
      </c>
      <c r="KT90" s="11">
        <f t="shared" ref="KT90:KT153" si="124">KR90*KS90</f>
        <v>0</v>
      </c>
      <c r="LA90" s="11">
        <f t="shared" ref="LA90:LA153" si="125">KY90*KZ90</f>
        <v>0</v>
      </c>
      <c r="LH90" s="11">
        <f t="shared" ref="LH90:LH153" si="126">LF90*LG90</f>
        <v>0</v>
      </c>
      <c r="LL90" s="3">
        <v>17</v>
      </c>
      <c r="LM90" s="14">
        <v>31.4</v>
      </c>
      <c r="LN90" s="11">
        <v>119</v>
      </c>
      <c r="LO90" s="11">
        <f t="shared" ref="LO90:LO156" si="127">LM90*LN90</f>
        <v>3736.6</v>
      </c>
      <c r="LV90" s="11">
        <f t="shared" ref="LV90:LV153" si="128">LT90*LU90</f>
        <v>0</v>
      </c>
      <c r="LZ90" s="3">
        <v>50</v>
      </c>
      <c r="MA90" s="14">
        <v>98</v>
      </c>
      <c r="MB90" s="11">
        <v>115</v>
      </c>
      <c r="MC90" s="11">
        <f t="shared" ref="MC90:MC153" si="129">MA90*MB90</f>
        <v>11270</v>
      </c>
      <c r="MG90" s="3">
        <v>75</v>
      </c>
      <c r="MH90" s="14">
        <v>139.5</v>
      </c>
      <c r="MI90" s="11">
        <v>119</v>
      </c>
      <c r="MJ90" s="11">
        <f t="shared" ref="MJ90:MJ153" si="130">MH90*MI90</f>
        <v>16600.5</v>
      </c>
      <c r="MQ90" s="11">
        <f t="shared" ref="MQ90:MQ153" si="131">MO90*MP90</f>
        <v>0</v>
      </c>
      <c r="MX90" s="11">
        <f t="shared" ref="MX90:MX153" si="132">MV90*MW90</f>
        <v>0</v>
      </c>
      <c r="NB90" s="3">
        <v>35</v>
      </c>
      <c r="NC90" s="14">
        <v>61.9</v>
      </c>
      <c r="ND90" s="11">
        <v>119</v>
      </c>
      <c r="NE90" s="11">
        <f t="shared" ref="NE90:NE153" si="133">NC90*ND90</f>
        <v>7366.0999999999995</v>
      </c>
      <c r="NI90" s="3">
        <v>42</v>
      </c>
      <c r="NJ90" s="14">
        <v>73.400000000000006</v>
      </c>
      <c r="NK90" s="11">
        <v>119</v>
      </c>
      <c r="NL90" s="11">
        <f t="shared" ref="NL90:NL154" si="134">NJ90*NK90</f>
        <v>8734.6</v>
      </c>
      <c r="NP90" s="3">
        <v>50</v>
      </c>
      <c r="NQ90" s="14">
        <v>92.6</v>
      </c>
      <c r="NR90" s="11">
        <v>118</v>
      </c>
      <c r="NS90" s="11">
        <f t="shared" si="54"/>
        <v>10926.8</v>
      </c>
      <c r="NW90" s="3">
        <v>10</v>
      </c>
      <c r="NX90" s="14">
        <v>19.5</v>
      </c>
      <c r="NY90" s="11">
        <v>118</v>
      </c>
      <c r="NZ90" s="11">
        <f t="shared" ref="NZ90:NZ153" si="135">NX90*NY90</f>
        <v>2301</v>
      </c>
      <c r="OG90" s="11">
        <f t="shared" ref="OG90:OG153" si="136">OE90*OF90</f>
        <v>0</v>
      </c>
      <c r="ON90" s="11">
        <f t="shared" ref="ON90:ON153" si="137">OL90*OM90</f>
        <v>0</v>
      </c>
      <c r="OU90" s="11">
        <f t="shared" ref="OU90:OU153" si="138">OS90*OT90</f>
        <v>0</v>
      </c>
      <c r="PB90" s="11">
        <f t="shared" ref="PB90:PB153" si="139">OZ90*PA90</f>
        <v>0</v>
      </c>
      <c r="PF90" s="3">
        <v>15</v>
      </c>
      <c r="PG90" s="14">
        <v>30.2</v>
      </c>
      <c r="PH90" s="11">
        <v>118</v>
      </c>
      <c r="PI90" s="11">
        <f t="shared" ref="PI90:PI156" si="140">PG90*PH90</f>
        <v>3563.6</v>
      </c>
      <c r="PP90" s="11">
        <f t="shared" ref="PP90:PP153" si="141">PN90*PO90</f>
        <v>0</v>
      </c>
      <c r="PT90" s="3">
        <v>6</v>
      </c>
      <c r="PU90" s="14">
        <v>11</v>
      </c>
      <c r="PV90" s="11">
        <v>119</v>
      </c>
      <c r="PW90" s="11">
        <f t="shared" ref="PW90:PW153" si="142">PU90*PV90</f>
        <v>1309</v>
      </c>
      <c r="QD90" s="11">
        <f t="shared" ref="QD90:QD153" si="143">QB90*QC90</f>
        <v>0</v>
      </c>
      <c r="QK90" s="11">
        <f t="shared" ref="QK90:QK148" si="144">QI90*QJ90</f>
        <v>0</v>
      </c>
      <c r="QO90" s="3">
        <v>15</v>
      </c>
      <c r="QP90" s="14">
        <v>28.2</v>
      </c>
      <c r="QQ90" s="11">
        <v>119</v>
      </c>
      <c r="QR90" s="11">
        <f t="shared" ref="QR90:QR154" si="145">QP90*QQ90</f>
        <v>3355.7999999999997</v>
      </c>
      <c r="QV90" s="3">
        <v>10</v>
      </c>
      <c r="QW90" s="14">
        <v>18.899999999999999</v>
      </c>
      <c r="QX90" s="11">
        <v>119</v>
      </c>
      <c r="QY90" s="11">
        <f t="shared" si="66"/>
        <v>2249.1</v>
      </c>
      <c r="RC90" s="3">
        <v>15</v>
      </c>
      <c r="RD90" s="14">
        <v>25.5</v>
      </c>
      <c r="RE90" s="11">
        <v>119</v>
      </c>
      <c r="RF90" s="11">
        <f t="shared" ref="RF90:RF153" si="146">RD90*RE90</f>
        <v>3034.5</v>
      </c>
      <c r="RJ90" s="3">
        <v>60</v>
      </c>
      <c r="RK90" s="14">
        <v>113.3</v>
      </c>
      <c r="RL90" s="11">
        <v>117</v>
      </c>
      <c r="RM90" s="11">
        <f t="shared" ref="RM90:RM116" si="147">RK90*RL90</f>
        <v>13256.1</v>
      </c>
      <c r="RT90" s="11">
        <f t="shared" ref="RT90:RT153" si="148">RR90*RS90</f>
        <v>0</v>
      </c>
      <c r="SA90" s="11">
        <f t="shared" ref="SA90:SA136" si="149">RY90*RZ90</f>
        <v>0</v>
      </c>
      <c r="SH90" s="11">
        <f t="shared" ref="SH90:SH153" si="150">SF90*SG90</f>
        <v>0</v>
      </c>
      <c r="SO90" s="11">
        <f t="shared" ref="SO90:SO154" si="151">SM90*SN90</f>
        <v>0</v>
      </c>
      <c r="SS90" s="3">
        <v>100</v>
      </c>
      <c r="ST90" s="14">
        <v>185.5</v>
      </c>
      <c r="SU90" s="11">
        <v>116</v>
      </c>
      <c r="SV90" s="11">
        <f t="shared" ref="SV90:SV153" si="152">ST90*SU90</f>
        <v>21518</v>
      </c>
      <c r="TC90" s="11">
        <f t="shared" ref="TC90:TC153" si="153">TA90*TB90</f>
        <v>0</v>
      </c>
      <c r="TJ90" s="11">
        <f t="shared" ref="TJ90:TJ153" si="154">TH90*TI90</f>
        <v>0</v>
      </c>
      <c r="TQ90" s="11">
        <f t="shared" ref="TQ90:TQ153" si="155">TO90*TP90</f>
        <v>0</v>
      </c>
      <c r="TX90" s="11">
        <f t="shared" ref="TX90:TX139" si="156">TV90*TW90</f>
        <v>0</v>
      </c>
      <c r="UE90" s="11">
        <f t="shared" ref="UE90:UE147" si="157">UC90*UD90</f>
        <v>0</v>
      </c>
      <c r="UL90" s="11">
        <f t="shared" ref="UL90:UL153" si="158">UJ90*UK90</f>
        <v>0</v>
      </c>
      <c r="US90" s="11">
        <f t="shared" ref="US90:US153" si="159">UQ90*UR90</f>
        <v>0</v>
      </c>
    </row>
    <row r="91" spans="1:565" x14ac:dyDescent="0.2">
      <c r="A91" s="52">
        <v>44674</v>
      </c>
      <c r="B91" s="3">
        <v>80</v>
      </c>
      <c r="C91" s="14">
        <v>158</v>
      </c>
      <c r="D91" s="11">
        <v>118</v>
      </c>
      <c r="E91" s="11">
        <f t="shared" si="93"/>
        <v>18644</v>
      </c>
      <c r="I91" s="3">
        <v>10</v>
      </c>
      <c r="J91" s="14">
        <v>21.6</v>
      </c>
      <c r="K91" s="11">
        <v>119</v>
      </c>
      <c r="L91" s="11">
        <f t="shared" si="81"/>
        <v>2570.4</v>
      </c>
      <c r="S91" s="11">
        <f t="shared" si="82"/>
        <v>0</v>
      </c>
      <c r="Z91" s="11">
        <f t="shared" si="83"/>
        <v>0</v>
      </c>
      <c r="AG91" s="11">
        <f t="shared" si="84"/>
        <v>0</v>
      </c>
      <c r="AK91" s="3">
        <v>10</v>
      </c>
      <c r="AL91" s="14">
        <v>18.100000000000001</v>
      </c>
      <c r="AM91" s="11">
        <v>121</v>
      </c>
      <c r="AN91" s="11">
        <f t="shared" si="85"/>
        <v>2190.1000000000004</v>
      </c>
      <c r="AR91" s="3">
        <v>20</v>
      </c>
      <c r="AS91" s="14">
        <v>38.700000000000003</v>
      </c>
      <c r="AT91" s="11">
        <v>119</v>
      </c>
      <c r="AU91" s="11">
        <f t="shared" si="86"/>
        <v>4605.3</v>
      </c>
      <c r="AY91" s="3">
        <v>15</v>
      </c>
      <c r="AZ91" s="14">
        <v>27.3</v>
      </c>
      <c r="BA91" s="11">
        <v>119</v>
      </c>
      <c r="BB91" s="11">
        <f t="shared" si="87"/>
        <v>3248.7000000000003</v>
      </c>
      <c r="BI91" s="11">
        <f t="shared" si="88"/>
        <v>0</v>
      </c>
      <c r="BP91" s="11">
        <f t="shared" si="91"/>
        <v>0</v>
      </c>
      <c r="BW91" s="11">
        <f t="shared" si="92"/>
        <v>0</v>
      </c>
      <c r="CA91" s="3">
        <v>40</v>
      </c>
      <c r="CB91" s="14">
        <v>71.900000000000006</v>
      </c>
      <c r="CC91" s="11">
        <v>118</v>
      </c>
      <c r="CD91" s="11">
        <f t="shared" si="89"/>
        <v>8484.2000000000007</v>
      </c>
      <c r="CK91" s="11">
        <f t="shared" si="90"/>
        <v>0</v>
      </c>
      <c r="CR91" s="11">
        <f t="shared" si="94"/>
        <v>0</v>
      </c>
      <c r="CY91" s="11">
        <f t="shared" si="95"/>
        <v>0</v>
      </c>
      <c r="DF91" s="11">
        <f t="shared" si="98"/>
        <v>0</v>
      </c>
      <c r="DM91" s="11">
        <f t="shared" si="100"/>
        <v>0</v>
      </c>
      <c r="DQ91" s="3">
        <v>20</v>
      </c>
      <c r="DR91" s="14">
        <v>37.299999999999997</v>
      </c>
      <c r="DS91" s="11">
        <v>119</v>
      </c>
      <c r="DT91" s="11">
        <f t="shared" si="96"/>
        <v>4438.7</v>
      </c>
      <c r="DX91" s="3">
        <v>8</v>
      </c>
      <c r="DY91" s="14">
        <v>15.5</v>
      </c>
      <c r="DZ91" s="11">
        <v>119</v>
      </c>
      <c r="EA91" s="11">
        <f t="shared" si="99"/>
        <v>1844.5</v>
      </c>
      <c r="EH91" s="11">
        <f t="shared" si="97"/>
        <v>0</v>
      </c>
      <c r="EL91" s="3">
        <v>10</v>
      </c>
      <c r="EM91" s="14">
        <v>20.5</v>
      </c>
      <c r="EN91" s="11">
        <v>119</v>
      </c>
      <c r="EO91" s="11">
        <f t="shared" si="112"/>
        <v>2439.5</v>
      </c>
      <c r="EV91" s="11">
        <f t="shared" si="101"/>
        <v>0</v>
      </c>
      <c r="FC91" s="11">
        <f t="shared" si="102"/>
        <v>0</v>
      </c>
      <c r="FJ91" s="11">
        <f t="shared" si="103"/>
        <v>0</v>
      </c>
      <c r="FQ91" s="11">
        <f t="shared" si="104"/>
        <v>0</v>
      </c>
      <c r="FX91" s="11">
        <f t="shared" si="105"/>
        <v>0</v>
      </c>
      <c r="GE91" s="11">
        <f t="shared" si="106"/>
        <v>0</v>
      </c>
      <c r="GI91" s="3">
        <v>5</v>
      </c>
      <c r="GJ91" s="14">
        <v>10.199999999999999</v>
      </c>
      <c r="GK91" s="11">
        <v>119</v>
      </c>
      <c r="GL91" s="11">
        <f t="shared" si="107"/>
        <v>1213.8</v>
      </c>
      <c r="GS91" s="11">
        <f t="shared" si="108"/>
        <v>0</v>
      </c>
      <c r="GZ91" s="11">
        <f t="shared" si="109"/>
        <v>0</v>
      </c>
      <c r="HG91" s="11">
        <f t="shared" si="110"/>
        <v>0</v>
      </c>
      <c r="HN91" s="11">
        <f t="shared" si="111"/>
        <v>0</v>
      </c>
      <c r="HU91" s="11">
        <f t="shared" si="113"/>
        <v>0</v>
      </c>
      <c r="HY91" s="3">
        <v>15</v>
      </c>
      <c r="HZ91" s="14">
        <v>30</v>
      </c>
      <c r="IA91" s="11">
        <v>119</v>
      </c>
      <c r="IB91" s="11">
        <f t="shared" si="114"/>
        <v>3570</v>
      </c>
      <c r="IF91" s="3">
        <v>10</v>
      </c>
      <c r="IG91" s="14">
        <v>20.9</v>
      </c>
      <c r="IH91" s="11">
        <v>119</v>
      </c>
      <c r="II91" s="11">
        <f t="shared" si="115"/>
        <v>2487.1</v>
      </c>
      <c r="IP91" s="11">
        <f t="shared" si="116"/>
        <v>0</v>
      </c>
      <c r="IT91" s="3">
        <v>10</v>
      </c>
      <c r="IU91" s="14">
        <v>18.399999999999999</v>
      </c>
      <c r="IV91" s="11">
        <v>119</v>
      </c>
      <c r="IW91" s="11">
        <f t="shared" si="117"/>
        <v>2189.6</v>
      </c>
      <c r="JD91" s="11">
        <f t="shared" si="118"/>
        <v>0</v>
      </c>
      <c r="JK91" s="11">
        <f t="shared" si="119"/>
        <v>0</v>
      </c>
      <c r="JR91" s="11">
        <f t="shared" si="120"/>
        <v>0</v>
      </c>
      <c r="JY91" s="11">
        <f t="shared" si="121"/>
        <v>0</v>
      </c>
      <c r="KC91" s="3">
        <v>10</v>
      </c>
      <c r="KD91" s="14">
        <v>21.3</v>
      </c>
      <c r="KE91" s="11">
        <v>119</v>
      </c>
      <c r="KF91" s="11">
        <f t="shared" si="122"/>
        <v>2534.7000000000003</v>
      </c>
      <c r="KM91" s="11">
        <f t="shared" si="123"/>
        <v>0</v>
      </c>
      <c r="KT91" s="11">
        <f t="shared" si="124"/>
        <v>0</v>
      </c>
      <c r="LA91" s="11">
        <f t="shared" si="125"/>
        <v>0</v>
      </c>
      <c r="LH91" s="11">
        <f t="shared" si="126"/>
        <v>0</v>
      </c>
      <c r="LL91" s="3">
        <v>5</v>
      </c>
      <c r="LM91" s="14">
        <v>9.6999999999999993</v>
      </c>
      <c r="LN91" s="11">
        <v>119</v>
      </c>
      <c r="LO91" s="11">
        <f t="shared" si="127"/>
        <v>1154.3</v>
      </c>
      <c r="LV91" s="11">
        <f t="shared" si="128"/>
        <v>0</v>
      </c>
      <c r="LZ91" s="3">
        <v>40</v>
      </c>
      <c r="MA91" s="14">
        <v>80.7</v>
      </c>
      <c r="MB91" s="11">
        <v>115</v>
      </c>
      <c r="MC91" s="11">
        <f t="shared" si="129"/>
        <v>9280.5</v>
      </c>
      <c r="MG91" s="3">
        <v>15</v>
      </c>
      <c r="MH91" s="14">
        <v>29.7</v>
      </c>
      <c r="MI91" s="11">
        <v>119</v>
      </c>
      <c r="MJ91" s="11">
        <f t="shared" si="130"/>
        <v>3534.2999999999997</v>
      </c>
      <c r="MQ91" s="11">
        <f t="shared" si="131"/>
        <v>0</v>
      </c>
      <c r="MX91" s="11">
        <f t="shared" si="132"/>
        <v>0</v>
      </c>
      <c r="NB91" s="3">
        <v>27</v>
      </c>
      <c r="NC91" s="14">
        <v>56.2</v>
      </c>
      <c r="ND91" s="11">
        <v>119</v>
      </c>
      <c r="NE91" s="11">
        <f t="shared" si="133"/>
        <v>6687.8</v>
      </c>
      <c r="NI91" s="3">
        <v>26</v>
      </c>
      <c r="NJ91" s="14">
        <v>46.7</v>
      </c>
      <c r="NK91" s="11">
        <v>119</v>
      </c>
      <c r="NL91" s="11">
        <f t="shared" si="134"/>
        <v>5557.3</v>
      </c>
      <c r="NP91" s="3">
        <v>10</v>
      </c>
      <c r="NQ91" s="14">
        <v>20.399999999999999</v>
      </c>
      <c r="NR91" s="11">
        <v>118</v>
      </c>
      <c r="NS91" s="11">
        <f t="shared" ref="NS91:NS163" si="160">NQ91*NR91</f>
        <v>2407.1999999999998</v>
      </c>
      <c r="NW91" s="3">
        <v>10</v>
      </c>
      <c r="NX91" s="14">
        <v>18.100000000000001</v>
      </c>
      <c r="NY91" s="11">
        <v>118</v>
      </c>
      <c r="NZ91" s="11">
        <f t="shared" si="135"/>
        <v>2135.8000000000002</v>
      </c>
      <c r="OG91" s="11">
        <f t="shared" si="136"/>
        <v>0</v>
      </c>
      <c r="ON91" s="11">
        <f t="shared" si="137"/>
        <v>0</v>
      </c>
      <c r="OU91" s="11">
        <f t="shared" si="138"/>
        <v>0</v>
      </c>
      <c r="PB91" s="11">
        <f t="shared" si="139"/>
        <v>0</v>
      </c>
      <c r="PF91" s="3">
        <v>15</v>
      </c>
      <c r="PG91" s="14">
        <v>28.9</v>
      </c>
      <c r="PH91" s="11">
        <v>118</v>
      </c>
      <c r="PI91" s="11">
        <f t="shared" si="140"/>
        <v>3410.2</v>
      </c>
      <c r="PM91" s="3">
        <v>15</v>
      </c>
      <c r="PN91" s="14">
        <v>33.200000000000003</v>
      </c>
      <c r="PO91" s="11">
        <v>119</v>
      </c>
      <c r="PP91" s="11">
        <f t="shared" si="141"/>
        <v>3950.8</v>
      </c>
      <c r="PT91" s="3">
        <v>5</v>
      </c>
      <c r="PU91" s="14">
        <v>11.5</v>
      </c>
      <c r="PV91" s="11">
        <v>119</v>
      </c>
      <c r="PW91" s="11">
        <f t="shared" si="142"/>
        <v>1368.5</v>
      </c>
      <c r="QA91" s="3">
        <v>10</v>
      </c>
      <c r="QB91" s="14">
        <v>21.8</v>
      </c>
      <c r="QC91" s="11">
        <v>119</v>
      </c>
      <c r="QD91" s="11">
        <f t="shared" si="143"/>
        <v>2594.2000000000003</v>
      </c>
      <c r="QK91" s="11">
        <f t="shared" si="144"/>
        <v>0</v>
      </c>
      <c r="QO91" s="3">
        <v>10</v>
      </c>
      <c r="QP91" s="14">
        <v>19.2</v>
      </c>
      <c r="QQ91" s="11">
        <v>119</v>
      </c>
      <c r="QR91" s="11">
        <f t="shared" si="145"/>
        <v>2284.7999999999997</v>
      </c>
      <c r="QY91" s="11">
        <f t="shared" ref="QY91:QY154" si="161">QW91*QX91</f>
        <v>0</v>
      </c>
      <c r="RC91" s="3">
        <v>10</v>
      </c>
      <c r="RD91" s="14">
        <v>20.100000000000001</v>
      </c>
      <c r="RE91" s="11">
        <v>119</v>
      </c>
      <c r="RF91" s="11">
        <f t="shared" si="146"/>
        <v>2391.9</v>
      </c>
      <c r="RJ91" s="3">
        <v>25</v>
      </c>
      <c r="RK91" s="14">
        <v>49.7</v>
      </c>
      <c r="RL91" s="11">
        <v>117</v>
      </c>
      <c r="RM91" s="11">
        <f t="shared" si="147"/>
        <v>5814.9000000000005</v>
      </c>
      <c r="RT91" s="11">
        <f t="shared" si="148"/>
        <v>0</v>
      </c>
      <c r="SA91" s="11">
        <f t="shared" si="149"/>
        <v>0</v>
      </c>
      <c r="SH91" s="11">
        <f t="shared" si="150"/>
        <v>0</v>
      </c>
      <c r="SO91" s="11">
        <f t="shared" si="151"/>
        <v>0</v>
      </c>
      <c r="SV91" s="11">
        <f t="shared" si="152"/>
        <v>0</v>
      </c>
      <c r="TC91" s="11">
        <f t="shared" si="153"/>
        <v>0</v>
      </c>
      <c r="TJ91" s="11">
        <f t="shared" si="154"/>
        <v>0</v>
      </c>
      <c r="TQ91" s="11">
        <f t="shared" si="155"/>
        <v>0</v>
      </c>
      <c r="TX91" s="11">
        <f t="shared" si="156"/>
        <v>0</v>
      </c>
      <c r="UE91" s="11">
        <f t="shared" si="157"/>
        <v>0</v>
      </c>
      <c r="UL91" s="11">
        <f t="shared" si="158"/>
        <v>0</v>
      </c>
      <c r="US91" s="11">
        <f t="shared" si="159"/>
        <v>0</v>
      </c>
    </row>
    <row r="92" spans="1:565" x14ac:dyDescent="0.2">
      <c r="A92" s="52">
        <v>44675</v>
      </c>
      <c r="B92" s="3">
        <v>330</v>
      </c>
      <c r="C92" s="14">
        <v>620</v>
      </c>
      <c r="D92" s="11">
        <v>118</v>
      </c>
      <c r="E92" s="11">
        <f t="shared" si="93"/>
        <v>73160</v>
      </c>
      <c r="I92" s="3">
        <v>45</v>
      </c>
      <c r="J92" s="14">
        <v>93.3</v>
      </c>
      <c r="K92" s="11">
        <v>119</v>
      </c>
      <c r="L92" s="11">
        <f t="shared" si="81"/>
        <v>11102.699999999999</v>
      </c>
      <c r="S92" s="11">
        <f t="shared" si="82"/>
        <v>0</v>
      </c>
      <c r="Z92" s="11">
        <f t="shared" si="83"/>
        <v>0</v>
      </c>
      <c r="AG92" s="11">
        <f t="shared" si="84"/>
        <v>0</v>
      </c>
      <c r="AK92" s="3">
        <v>15</v>
      </c>
      <c r="AL92" s="14">
        <v>31.2</v>
      </c>
      <c r="AM92" s="11">
        <v>121</v>
      </c>
      <c r="AN92" s="11">
        <f t="shared" si="85"/>
        <v>3775.2</v>
      </c>
      <c r="AR92" s="3">
        <v>50</v>
      </c>
      <c r="AS92" s="14">
        <v>107.5</v>
      </c>
      <c r="AT92" s="11">
        <v>119</v>
      </c>
      <c r="AU92" s="11">
        <f t="shared" si="86"/>
        <v>12792.5</v>
      </c>
      <c r="AY92" s="3">
        <v>45</v>
      </c>
      <c r="AZ92" s="14">
        <v>94.7</v>
      </c>
      <c r="BA92" s="11">
        <v>119</v>
      </c>
      <c r="BB92" s="11">
        <f t="shared" si="87"/>
        <v>11269.300000000001</v>
      </c>
      <c r="BF92" s="3">
        <v>27</v>
      </c>
      <c r="BG92" s="14">
        <v>56.8</v>
      </c>
      <c r="BH92" s="11">
        <v>119</v>
      </c>
      <c r="BI92" s="11">
        <f t="shared" si="88"/>
        <v>6759.2</v>
      </c>
      <c r="BP92" s="11">
        <f t="shared" si="91"/>
        <v>0</v>
      </c>
      <c r="BW92" s="11">
        <f t="shared" si="92"/>
        <v>0</v>
      </c>
      <c r="CA92" s="3">
        <v>140</v>
      </c>
      <c r="CB92" s="14">
        <v>272.8</v>
      </c>
      <c r="CC92" s="11">
        <v>118</v>
      </c>
      <c r="CD92" s="11">
        <f t="shared" si="89"/>
        <v>32190.400000000001</v>
      </c>
      <c r="CK92" s="11">
        <f t="shared" si="90"/>
        <v>0</v>
      </c>
      <c r="CR92" s="11">
        <f t="shared" si="94"/>
        <v>0</v>
      </c>
      <c r="CY92" s="11">
        <f t="shared" si="95"/>
        <v>0</v>
      </c>
      <c r="DF92" s="11">
        <f t="shared" si="98"/>
        <v>0</v>
      </c>
      <c r="DM92" s="11">
        <f t="shared" si="100"/>
        <v>0</v>
      </c>
      <c r="DQ92" s="3">
        <v>58</v>
      </c>
      <c r="DR92" s="14">
        <v>116.4</v>
      </c>
      <c r="DS92" s="11">
        <v>119</v>
      </c>
      <c r="DT92" s="11">
        <f t="shared" si="96"/>
        <v>13851.6</v>
      </c>
      <c r="DX92" s="3">
        <v>20</v>
      </c>
      <c r="DY92" s="14">
        <v>37.9</v>
      </c>
      <c r="DZ92" s="11">
        <v>119</v>
      </c>
      <c r="EA92" s="11">
        <f t="shared" si="99"/>
        <v>4510.0999999999995</v>
      </c>
      <c r="EE92" s="3">
        <v>33</v>
      </c>
      <c r="EF92" s="14">
        <v>68.2</v>
      </c>
      <c r="EG92" s="11">
        <v>119</v>
      </c>
      <c r="EH92" s="11">
        <f t="shared" si="97"/>
        <v>8115.8</v>
      </c>
      <c r="EL92" s="3">
        <v>35</v>
      </c>
      <c r="EM92" s="14">
        <v>69.099999999999994</v>
      </c>
      <c r="EN92" s="11">
        <v>119</v>
      </c>
      <c r="EO92" s="11">
        <f t="shared" si="112"/>
        <v>8222.9</v>
      </c>
      <c r="EV92" s="11">
        <f t="shared" si="101"/>
        <v>0</v>
      </c>
      <c r="FC92" s="11">
        <f t="shared" si="102"/>
        <v>0</v>
      </c>
      <c r="FJ92" s="11">
        <f t="shared" si="103"/>
        <v>0</v>
      </c>
      <c r="FQ92" s="11">
        <f t="shared" si="104"/>
        <v>0</v>
      </c>
      <c r="FX92" s="11">
        <f t="shared" si="105"/>
        <v>0</v>
      </c>
      <c r="GB92" s="3">
        <v>35</v>
      </c>
      <c r="GC92" s="14">
        <v>74.7</v>
      </c>
      <c r="GD92" s="11">
        <v>119</v>
      </c>
      <c r="GE92" s="11">
        <f t="shared" si="106"/>
        <v>8889.3000000000011</v>
      </c>
      <c r="GI92" s="3">
        <v>35</v>
      </c>
      <c r="GJ92" s="14">
        <v>66.099999999999994</v>
      </c>
      <c r="GK92" s="11">
        <v>119</v>
      </c>
      <c r="GL92" s="11">
        <f t="shared" si="107"/>
        <v>7865.9</v>
      </c>
      <c r="GS92" s="11">
        <f t="shared" si="108"/>
        <v>0</v>
      </c>
      <c r="GZ92" s="11">
        <f t="shared" si="109"/>
        <v>0</v>
      </c>
      <c r="HD92" s="3">
        <v>10</v>
      </c>
      <c r="HE92" s="14">
        <v>17.399999999999999</v>
      </c>
      <c r="HF92" s="11">
        <v>119</v>
      </c>
      <c r="HG92" s="11">
        <f t="shared" si="110"/>
        <v>2070.6</v>
      </c>
      <c r="HN92" s="11">
        <f t="shared" si="111"/>
        <v>0</v>
      </c>
      <c r="HU92" s="11">
        <f t="shared" si="113"/>
        <v>0</v>
      </c>
      <c r="HY92" s="3">
        <v>30</v>
      </c>
      <c r="HZ92" s="14">
        <v>63.4</v>
      </c>
      <c r="IA92" s="11">
        <v>119</v>
      </c>
      <c r="IB92" s="11">
        <f t="shared" si="114"/>
        <v>7544.5999999999995</v>
      </c>
      <c r="IF92" s="3">
        <v>35</v>
      </c>
      <c r="IG92" s="14">
        <v>67.900000000000006</v>
      </c>
      <c r="IH92" s="11">
        <v>119</v>
      </c>
      <c r="II92" s="11">
        <f t="shared" si="115"/>
        <v>8080.1</v>
      </c>
      <c r="IP92" s="11">
        <f t="shared" si="116"/>
        <v>0</v>
      </c>
      <c r="IT92" s="3">
        <v>20</v>
      </c>
      <c r="IU92" s="14">
        <v>40.9</v>
      </c>
      <c r="IV92" s="11">
        <v>119</v>
      </c>
      <c r="IW92" s="11">
        <f t="shared" si="117"/>
        <v>4867.0999999999995</v>
      </c>
      <c r="JD92" s="11">
        <f t="shared" si="118"/>
        <v>0</v>
      </c>
      <c r="JK92" s="11">
        <f t="shared" si="119"/>
        <v>0</v>
      </c>
      <c r="JR92" s="11">
        <f t="shared" si="120"/>
        <v>0</v>
      </c>
      <c r="JY92" s="11">
        <f t="shared" si="121"/>
        <v>0</v>
      </c>
      <c r="KC92" s="3">
        <v>5</v>
      </c>
      <c r="KD92" s="14">
        <v>8</v>
      </c>
      <c r="KE92" s="11">
        <v>119</v>
      </c>
      <c r="KF92" s="11">
        <f t="shared" si="122"/>
        <v>952</v>
      </c>
      <c r="KM92" s="11">
        <f t="shared" si="123"/>
        <v>0</v>
      </c>
      <c r="KT92" s="11">
        <f t="shared" si="124"/>
        <v>0</v>
      </c>
      <c r="LA92" s="11">
        <f t="shared" si="125"/>
        <v>0</v>
      </c>
      <c r="LH92" s="11">
        <f t="shared" si="126"/>
        <v>0</v>
      </c>
      <c r="LL92" s="3">
        <v>30</v>
      </c>
      <c r="LM92" s="14">
        <v>56.1</v>
      </c>
      <c r="LN92" s="11">
        <v>119</v>
      </c>
      <c r="LO92" s="11">
        <f t="shared" si="127"/>
        <v>6675.9000000000005</v>
      </c>
      <c r="LV92" s="11">
        <f t="shared" si="128"/>
        <v>0</v>
      </c>
      <c r="LZ92" s="3">
        <v>150</v>
      </c>
      <c r="MA92" s="14">
        <v>312.8</v>
      </c>
      <c r="MB92" s="11">
        <v>115</v>
      </c>
      <c r="MC92" s="11">
        <f t="shared" si="129"/>
        <v>35972</v>
      </c>
      <c r="MG92" s="3">
        <v>70</v>
      </c>
      <c r="MH92" s="14">
        <v>136.5</v>
      </c>
      <c r="MI92" s="11">
        <v>119</v>
      </c>
      <c r="MJ92" s="11">
        <f t="shared" si="130"/>
        <v>16243.5</v>
      </c>
      <c r="MQ92" s="11">
        <f t="shared" si="131"/>
        <v>0</v>
      </c>
      <c r="MX92" s="11">
        <f t="shared" si="132"/>
        <v>0</v>
      </c>
      <c r="NB92" s="3">
        <v>55</v>
      </c>
      <c r="NC92" s="14">
        <v>108</v>
      </c>
      <c r="ND92" s="11">
        <v>119</v>
      </c>
      <c r="NE92" s="11">
        <f t="shared" si="133"/>
        <v>12852</v>
      </c>
      <c r="NI92" s="3">
        <v>50</v>
      </c>
      <c r="NJ92" s="14">
        <v>103.6</v>
      </c>
      <c r="NK92" s="11">
        <v>119</v>
      </c>
      <c r="NL92" s="11">
        <f t="shared" si="134"/>
        <v>12328.4</v>
      </c>
      <c r="NP92" s="3">
        <v>60</v>
      </c>
      <c r="NQ92" s="14">
        <v>103.9</v>
      </c>
      <c r="NR92" s="11">
        <v>118</v>
      </c>
      <c r="NS92" s="11">
        <f t="shared" si="160"/>
        <v>12260.2</v>
      </c>
      <c r="NW92" s="3">
        <v>20</v>
      </c>
      <c r="NX92" s="14">
        <v>41.2</v>
      </c>
      <c r="NY92" s="11">
        <v>118</v>
      </c>
      <c r="NZ92" s="11">
        <f t="shared" si="135"/>
        <v>4861.6000000000004</v>
      </c>
      <c r="OG92" s="11">
        <f t="shared" si="136"/>
        <v>0</v>
      </c>
      <c r="ON92" s="11">
        <f t="shared" si="137"/>
        <v>0</v>
      </c>
      <c r="OT92" s="3"/>
      <c r="OU92" s="11">
        <f t="shared" si="138"/>
        <v>0</v>
      </c>
      <c r="PB92" s="11">
        <f t="shared" si="139"/>
        <v>0</v>
      </c>
      <c r="PF92" s="3">
        <v>30</v>
      </c>
      <c r="PG92" s="14">
        <v>61.8</v>
      </c>
      <c r="PH92" s="11">
        <v>118</v>
      </c>
      <c r="PI92" s="11">
        <f t="shared" si="140"/>
        <v>7292.4</v>
      </c>
      <c r="PM92" s="3">
        <v>35</v>
      </c>
      <c r="PN92" s="14">
        <v>74.599999999999994</v>
      </c>
      <c r="PO92" s="11">
        <v>119</v>
      </c>
      <c r="PP92" s="11">
        <f t="shared" si="141"/>
        <v>8877.4</v>
      </c>
      <c r="PT92" s="3">
        <v>10</v>
      </c>
      <c r="PU92" s="14">
        <v>18</v>
      </c>
      <c r="PV92" s="11">
        <v>119</v>
      </c>
      <c r="PW92" s="11">
        <f t="shared" si="142"/>
        <v>2142</v>
      </c>
      <c r="QA92" s="3">
        <v>25</v>
      </c>
      <c r="QB92" s="14">
        <v>49.3</v>
      </c>
      <c r="QC92" s="11">
        <v>119</v>
      </c>
      <c r="QD92" s="11">
        <f t="shared" si="143"/>
        <v>5866.7</v>
      </c>
      <c r="QK92" s="11">
        <f t="shared" si="144"/>
        <v>0</v>
      </c>
      <c r="QO92" s="3">
        <v>30</v>
      </c>
      <c r="QP92" s="14">
        <v>59.9</v>
      </c>
      <c r="QQ92" s="11">
        <v>119</v>
      </c>
      <c r="QR92" s="11">
        <f t="shared" si="145"/>
        <v>7128.0999999999995</v>
      </c>
      <c r="QV92" s="3">
        <v>30</v>
      </c>
      <c r="QW92" s="14">
        <v>53.7</v>
      </c>
      <c r="QX92" s="11">
        <v>119</v>
      </c>
      <c r="QY92" s="11">
        <f t="shared" si="161"/>
        <v>6390.3</v>
      </c>
      <c r="RC92" s="3">
        <v>15</v>
      </c>
      <c r="RD92" s="14">
        <v>26.5</v>
      </c>
      <c r="RE92" s="11">
        <v>119</v>
      </c>
      <c r="RF92" s="11">
        <f t="shared" si="146"/>
        <v>3153.5</v>
      </c>
      <c r="RJ92" s="3">
        <v>30</v>
      </c>
      <c r="RK92" s="14">
        <v>65.400000000000006</v>
      </c>
      <c r="RL92" s="11">
        <v>117</v>
      </c>
      <c r="RM92" s="11">
        <f t="shared" si="147"/>
        <v>7651.8000000000011</v>
      </c>
      <c r="RO92" s="11">
        <f>SUM(RM86:RM92)</f>
        <v>72226.899999999994</v>
      </c>
      <c r="RT92" s="11">
        <f t="shared" si="148"/>
        <v>0</v>
      </c>
      <c r="SA92" s="11">
        <f t="shared" si="149"/>
        <v>0</v>
      </c>
      <c r="SH92" s="11">
        <f t="shared" si="150"/>
        <v>0</v>
      </c>
      <c r="SO92" s="11">
        <f t="shared" si="151"/>
        <v>0</v>
      </c>
      <c r="SV92" s="11">
        <f t="shared" si="152"/>
        <v>0</v>
      </c>
      <c r="TC92" s="11">
        <f t="shared" si="153"/>
        <v>0</v>
      </c>
      <c r="TJ92" s="11">
        <f t="shared" si="154"/>
        <v>0</v>
      </c>
      <c r="TQ92" s="11">
        <f t="shared" si="155"/>
        <v>0</v>
      </c>
      <c r="TX92" s="11">
        <f t="shared" si="156"/>
        <v>0</v>
      </c>
      <c r="UE92" s="11">
        <f t="shared" si="157"/>
        <v>0</v>
      </c>
      <c r="UL92" s="11">
        <f t="shared" si="158"/>
        <v>0</v>
      </c>
      <c r="US92" s="11">
        <f t="shared" si="159"/>
        <v>0</v>
      </c>
    </row>
    <row r="93" spans="1:565" x14ac:dyDescent="0.2">
      <c r="A93" s="52">
        <v>44676</v>
      </c>
      <c r="B93" s="3">
        <v>30</v>
      </c>
      <c r="C93" s="14">
        <v>58.4</v>
      </c>
      <c r="D93" s="11">
        <v>118</v>
      </c>
      <c r="E93" s="11">
        <f t="shared" si="93"/>
        <v>6891.2</v>
      </c>
      <c r="L93" s="11">
        <f t="shared" si="81"/>
        <v>0</v>
      </c>
      <c r="S93" s="11">
        <f t="shared" si="82"/>
        <v>0</v>
      </c>
      <c r="Z93" s="11">
        <f t="shared" si="83"/>
        <v>0</v>
      </c>
      <c r="AG93" s="11">
        <f t="shared" si="84"/>
        <v>0</v>
      </c>
      <c r="AK93" s="3">
        <v>10</v>
      </c>
      <c r="AL93" s="14">
        <v>20.5</v>
      </c>
      <c r="AM93" s="11">
        <v>121</v>
      </c>
      <c r="AN93" s="11">
        <f t="shared" si="85"/>
        <v>2480.5</v>
      </c>
      <c r="AR93" s="3">
        <v>20</v>
      </c>
      <c r="AS93" s="14">
        <v>40.200000000000003</v>
      </c>
      <c r="AT93" s="11">
        <v>119</v>
      </c>
      <c r="AU93" s="11">
        <f t="shared" si="86"/>
        <v>4783.8</v>
      </c>
      <c r="AY93" s="3">
        <v>20</v>
      </c>
      <c r="AZ93" s="14">
        <v>39.6</v>
      </c>
      <c r="BA93" s="11">
        <v>119</v>
      </c>
      <c r="BB93" s="11">
        <f t="shared" si="87"/>
        <v>4712.4000000000005</v>
      </c>
      <c r="BI93" s="11">
        <f t="shared" si="88"/>
        <v>0</v>
      </c>
      <c r="BP93" s="11">
        <f t="shared" si="91"/>
        <v>0</v>
      </c>
      <c r="BW93" s="11">
        <f t="shared" si="92"/>
        <v>0</v>
      </c>
      <c r="CA93" s="3">
        <v>15</v>
      </c>
      <c r="CB93" s="14">
        <v>28.1</v>
      </c>
      <c r="CC93" s="11">
        <v>118</v>
      </c>
      <c r="CD93" s="11">
        <f t="shared" si="89"/>
        <v>3315.8</v>
      </c>
      <c r="CK93" s="11">
        <f t="shared" si="90"/>
        <v>0</v>
      </c>
      <c r="CO93" s="3">
        <v>10</v>
      </c>
      <c r="CP93" s="14">
        <v>19.399999999999999</v>
      </c>
      <c r="CQ93" s="11">
        <v>121</v>
      </c>
      <c r="CR93" s="11">
        <f t="shared" si="94"/>
        <v>2347.3999999999996</v>
      </c>
      <c r="CY93" s="11">
        <f t="shared" si="95"/>
        <v>0</v>
      </c>
      <c r="DF93" s="11">
        <f t="shared" si="98"/>
        <v>0</v>
      </c>
      <c r="DM93" s="11">
        <f t="shared" si="100"/>
        <v>0</v>
      </c>
      <c r="DQ93" s="3">
        <v>15</v>
      </c>
      <c r="DR93" s="14">
        <v>30</v>
      </c>
      <c r="DS93" s="11">
        <v>119</v>
      </c>
      <c r="DT93" s="11">
        <f t="shared" si="96"/>
        <v>3570</v>
      </c>
      <c r="EA93" s="11">
        <f t="shared" si="99"/>
        <v>0</v>
      </c>
      <c r="EE93" s="3">
        <v>9</v>
      </c>
      <c r="EF93" s="14">
        <v>17</v>
      </c>
      <c r="EG93" s="11">
        <v>119</v>
      </c>
      <c r="EH93" s="11">
        <f t="shared" si="97"/>
        <v>2023</v>
      </c>
      <c r="EL93" s="3">
        <v>10</v>
      </c>
      <c r="EM93" s="14">
        <v>20.100000000000001</v>
      </c>
      <c r="EN93" s="11">
        <v>119</v>
      </c>
      <c r="EO93" s="11">
        <f t="shared" si="112"/>
        <v>2391.9</v>
      </c>
      <c r="EV93" s="11">
        <f t="shared" si="101"/>
        <v>0</v>
      </c>
      <c r="FC93" s="11">
        <f t="shared" si="102"/>
        <v>0</v>
      </c>
      <c r="FJ93" s="11">
        <f t="shared" si="103"/>
        <v>0</v>
      </c>
      <c r="FQ93" s="11">
        <f t="shared" si="104"/>
        <v>0</v>
      </c>
      <c r="FX93" s="11">
        <f t="shared" si="105"/>
        <v>0</v>
      </c>
      <c r="GE93" s="11">
        <f t="shared" si="106"/>
        <v>0</v>
      </c>
      <c r="GL93" s="11">
        <f t="shared" si="107"/>
        <v>0</v>
      </c>
      <c r="GP93" s="3">
        <v>25</v>
      </c>
      <c r="GQ93" s="14">
        <v>48.8</v>
      </c>
      <c r="GR93" s="11">
        <v>119</v>
      </c>
      <c r="GS93" s="11">
        <f t="shared" si="108"/>
        <v>5807.2</v>
      </c>
      <c r="GZ93" s="11">
        <f t="shared" si="109"/>
        <v>0</v>
      </c>
      <c r="HG93" s="11">
        <f t="shared" si="110"/>
        <v>0</v>
      </c>
      <c r="HN93" s="11">
        <f t="shared" si="111"/>
        <v>0</v>
      </c>
      <c r="HU93" s="11">
        <f t="shared" si="113"/>
        <v>0</v>
      </c>
      <c r="HY93" s="3">
        <v>10</v>
      </c>
      <c r="HZ93" s="14">
        <v>20.3</v>
      </c>
      <c r="IA93" s="11">
        <v>119</v>
      </c>
      <c r="IB93" s="11">
        <f t="shared" si="114"/>
        <v>2415.7000000000003</v>
      </c>
      <c r="II93" s="11">
        <f t="shared" si="115"/>
        <v>0</v>
      </c>
      <c r="IP93" s="11">
        <f t="shared" si="116"/>
        <v>0</v>
      </c>
      <c r="IW93" s="11">
        <f t="shared" si="117"/>
        <v>0</v>
      </c>
      <c r="JD93" s="11">
        <f t="shared" si="118"/>
        <v>0</v>
      </c>
      <c r="JK93" s="11">
        <f t="shared" si="119"/>
        <v>0</v>
      </c>
      <c r="JR93" s="11">
        <f t="shared" si="120"/>
        <v>0</v>
      </c>
      <c r="JY93" s="11">
        <f t="shared" si="121"/>
        <v>0</v>
      </c>
      <c r="KF93" s="11">
        <f t="shared" si="122"/>
        <v>0</v>
      </c>
      <c r="KM93" s="11">
        <f t="shared" si="123"/>
        <v>0</v>
      </c>
      <c r="KQ93" s="3">
        <v>35</v>
      </c>
      <c r="KR93" s="14">
        <v>68.3</v>
      </c>
      <c r="KS93" s="11">
        <v>119</v>
      </c>
      <c r="KT93" s="11">
        <f t="shared" si="124"/>
        <v>8127.7</v>
      </c>
      <c r="LA93" s="11">
        <f t="shared" si="125"/>
        <v>0</v>
      </c>
      <c r="LH93" s="11">
        <f t="shared" si="126"/>
        <v>0</v>
      </c>
      <c r="LO93" s="11">
        <f t="shared" si="127"/>
        <v>0</v>
      </c>
      <c r="LV93" s="11">
        <f t="shared" si="128"/>
        <v>0</v>
      </c>
      <c r="LZ93" s="3">
        <v>20</v>
      </c>
      <c r="MA93" s="14">
        <v>38.9</v>
      </c>
      <c r="MB93" s="11">
        <v>115</v>
      </c>
      <c r="MC93" s="11">
        <f t="shared" si="129"/>
        <v>4473.5</v>
      </c>
      <c r="MJ93" s="11">
        <f t="shared" si="130"/>
        <v>0</v>
      </c>
      <c r="MQ93" s="11">
        <f t="shared" si="131"/>
        <v>0</v>
      </c>
      <c r="MX93" s="11">
        <f t="shared" si="132"/>
        <v>0</v>
      </c>
      <c r="NB93" s="3">
        <v>25</v>
      </c>
      <c r="NC93" s="14">
        <v>48.9</v>
      </c>
      <c r="ND93" s="11">
        <v>119</v>
      </c>
      <c r="NE93" s="11">
        <f t="shared" si="133"/>
        <v>5819.0999999999995</v>
      </c>
      <c r="NI93" s="3">
        <v>111</v>
      </c>
      <c r="NJ93" s="14">
        <v>209</v>
      </c>
      <c r="NK93" s="11">
        <v>119</v>
      </c>
      <c r="NL93" s="11">
        <f t="shared" si="134"/>
        <v>24871</v>
      </c>
      <c r="NP93" s="3">
        <v>20</v>
      </c>
      <c r="NQ93" s="14">
        <v>37.6</v>
      </c>
      <c r="NR93" s="11">
        <v>118</v>
      </c>
      <c r="NS93" s="11">
        <f t="shared" si="160"/>
        <v>4436.8</v>
      </c>
      <c r="NW93" s="3">
        <v>5</v>
      </c>
      <c r="NX93" s="14">
        <v>10.3</v>
      </c>
      <c r="NY93" s="11">
        <v>118</v>
      </c>
      <c r="NZ93" s="11">
        <f t="shared" si="135"/>
        <v>1215.4000000000001</v>
      </c>
      <c r="OG93" s="11">
        <f t="shared" si="136"/>
        <v>0</v>
      </c>
      <c r="ON93" s="11">
        <f t="shared" si="137"/>
        <v>0</v>
      </c>
      <c r="OU93" s="11">
        <f t="shared" si="138"/>
        <v>0</v>
      </c>
      <c r="PB93" s="11">
        <f t="shared" si="139"/>
        <v>0</v>
      </c>
      <c r="PI93" s="11">
        <f t="shared" si="140"/>
        <v>0</v>
      </c>
      <c r="PP93" s="11">
        <f t="shared" si="141"/>
        <v>0</v>
      </c>
      <c r="PW93" s="11">
        <f t="shared" si="142"/>
        <v>0</v>
      </c>
      <c r="QD93" s="11">
        <f t="shared" si="143"/>
        <v>0</v>
      </c>
      <c r="QK93" s="11">
        <f t="shared" si="144"/>
        <v>0</v>
      </c>
      <c r="QO93" s="3">
        <v>10</v>
      </c>
      <c r="QP93" s="14">
        <v>21.5</v>
      </c>
      <c r="QQ93" s="11">
        <v>119</v>
      </c>
      <c r="QR93" s="11">
        <f t="shared" si="145"/>
        <v>2558.5</v>
      </c>
      <c r="QY93" s="11">
        <f t="shared" si="161"/>
        <v>0</v>
      </c>
      <c r="RF93" s="11">
        <f t="shared" si="146"/>
        <v>0</v>
      </c>
      <c r="RJ93" s="3">
        <v>50</v>
      </c>
      <c r="RK93" s="14">
        <v>98.1</v>
      </c>
      <c r="RL93" s="11">
        <v>117</v>
      </c>
      <c r="RM93" s="11">
        <f t="shared" si="147"/>
        <v>11477.699999999999</v>
      </c>
      <c r="RN93" s="25">
        <v>84000</v>
      </c>
      <c r="RO93" s="11">
        <f>RO92+RO85</f>
        <v>135106.9</v>
      </c>
      <c r="RT93" s="11">
        <f t="shared" si="148"/>
        <v>0</v>
      </c>
      <c r="SA93" s="11">
        <f t="shared" si="149"/>
        <v>0</v>
      </c>
      <c r="SH93" s="11">
        <f t="shared" si="150"/>
        <v>0</v>
      </c>
      <c r="SO93" s="11">
        <f t="shared" si="151"/>
        <v>0</v>
      </c>
      <c r="SV93" s="11">
        <f t="shared" si="152"/>
        <v>0</v>
      </c>
      <c r="TC93" s="11">
        <f t="shared" si="153"/>
        <v>0</v>
      </c>
      <c r="TJ93" s="11">
        <f t="shared" si="154"/>
        <v>0</v>
      </c>
      <c r="TQ93" s="11">
        <f t="shared" si="155"/>
        <v>0</v>
      </c>
      <c r="TX93" s="11">
        <f t="shared" si="156"/>
        <v>0</v>
      </c>
      <c r="UE93" s="11">
        <f t="shared" si="157"/>
        <v>0</v>
      </c>
      <c r="UL93" s="11">
        <f t="shared" si="158"/>
        <v>0</v>
      </c>
      <c r="US93" s="11">
        <f t="shared" si="159"/>
        <v>0</v>
      </c>
    </row>
    <row r="94" spans="1:565" x14ac:dyDescent="0.2">
      <c r="A94" s="52">
        <v>44677</v>
      </c>
      <c r="B94" s="3">
        <v>50</v>
      </c>
      <c r="C94" s="14">
        <v>103.3</v>
      </c>
      <c r="D94" s="11">
        <v>116</v>
      </c>
      <c r="E94" s="11">
        <f t="shared" si="93"/>
        <v>11982.8</v>
      </c>
      <c r="I94" s="3">
        <v>10</v>
      </c>
      <c r="J94" s="14">
        <v>21.9</v>
      </c>
      <c r="K94" s="11">
        <v>117</v>
      </c>
      <c r="L94" s="11">
        <f t="shared" si="81"/>
        <v>2562.2999999999997</v>
      </c>
      <c r="S94" s="11">
        <f t="shared" si="82"/>
        <v>0</v>
      </c>
      <c r="Z94" s="11">
        <f t="shared" si="83"/>
        <v>0</v>
      </c>
      <c r="AG94" s="11">
        <f t="shared" si="84"/>
        <v>0</v>
      </c>
      <c r="AK94" s="3">
        <v>10</v>
      </c>
      <c r="AL94" s="14">
        <v>19.399999999999999</v>
      </c>
      <c r="AM94" s="11">
        <v>119</v>
      </c>
      <c r="AN94" s="11">
        <f t="shared" si="85"/>
        <v>2308.6</v>
      </c>
      <c r="AR94" s="3">
        <v>25</v>
      </c>
      <c r="AS94" s="14">
        <v>55.7</v>
      </c>
      <c r="AT94" s="11">
        <v>117</v>
      </c>
      <c r="AU94" s="11">
        <f t="shared" si="86"/>
        <v>6516.9000000000005</v>
      </c>
      <c r="AY94" s="3">
        <v>25</v>
      </c>
      <c r="AZ94" s="14">
        <v>54.4</v>
      </c>
      <c r="BA94" s="11">
        <v>117</v>
      </c>
      <c r="BB94" s="11">
        <f t="shared" si="87"/>
        <v>6364.8</v>
      </c>
      <c r="BF94" s="3">
        <v>14</v>
      </c>
      <c r="BG94" s="14">
        <v>23.9</v>
      </c>
      <c r="BH94" s="11">
        <v>119</v>
      </c>
      <c r="BI94" s="11">
        <f t="shared" si="88"/>
        <v>2844.1</v>
      </c>
      <c r="BP94" s="11">
        <f t="shared" si="91"/>
        <v>0</v>
      </c>
      <c r="BW94" s="11">
        <f t="shared" si="92"/>
        <v>0</v>
      </c>
      <c r="CA94" s="3">
        <v>30</v>
      </c>
      <c r="CB94" s="14">
        <v>62.6</v>
      </c>
      <c r="CC94" s="11">
        <v>116</v>
      </c>
      <c r="CD94" s="11">
        <f t="shared" si="89"/>
        <v>7261.6</v>
      </c>
      <c r="CK94" s="11">
        <f t="shared" si="90"/>
        <v>0</v>
      </c>
      <c r="CR94" s="11">
        <f t="shared" si="94"/>
        <v>0</v>
      </c>
      <c r="CY94" s="11">
        <f t="shared" si="95"/>
        <v>0</v>
      </c>
      <c r="DF94" s="11">
        <f t="shared" si="98"/>
        <v>0</v>
      </c>
      <c r="DM94" s="11">
        <f t="shared" si="100"/>
        <v>0</v>
      </c>
      <c r="DQ94" s="3">
        <v>10</v>
      </c>
      <c r="DR94" s="14">
        <v>19.100000000000001</v>
      </c>
      <c r="DS94" s="11">
        <v>117</v>
      </c>
      <c r="DT94" s="11">
        <f t="shared" si="96"/>
        <v>2234.7000000000003</v>
      </c>
      <c r="DX94" s="3">
        <v>10</v>
      </c>
      <c r="DY94" s="14">
        <v>19.100000000000001</v>
      </c>
      <c r="DZ94" s="11">
        <v>117</v>
      </c>
      <c r="EA94" s="11">
        <f t="shared" si="99"/>
        <v>2234.7000000000003</v>
      </c>
      <c r="EE94" s="3">
        <v>10</v>
      </c>
      <c r="EF94" s="14">
        <v>20.3</v>
      </c>
      <c r="EG94" s="11">
        <v>117</v>
      </c>
      <c r="EH94" s="11">
        <f t="shared" si="97"/>
        <v>2375.1</v>
      </c>
      <c r="EL94" s="3">
        <v>10</v>
      </c>
      <c r="EM94" s="14">
        <v>21.3</v>
      </c>
      <c r="EN94" s="11">
        <v>117</v>
      </c>
      <c r="EO94" s="11">
        <f t="shared" si="112"/>
        <v>2492.1</v>
      </c>
      <c r="EV94" s="11">
        <f t="shared" si="101"/>
        <v>0</v>
      </c>
      <c r="FC94" s="11">
        <f t="shared" si="102"/>
        <v>0</v>
      </c>
      <c r="FJ94" s="11">
        <f t="shared" si="103"/>
        <v>0</v>
      </c>
      <c r="FQ94" s="11">
        <f t="shared" si="104"/>
        <v>0</v>
      </c>
      <c r="FX94" s="11">
        <f t="shared" si="105"/>
        <v>0</v>
      </c>
      <c r="GB94" s="3">
        <v>15</v>
      </c>
      <c r="GC94" s="14">
        <v>30.9</v>
      </c>
      <c r="GD94" s="11">
        <v>117</v>
      </c>
      <c r="GE94" s="11">
        <f t="shared" si="106"/>
        <v>3615.2999999999997</v>
      </c>
      <c r="GI94" s="3">
        <v>10</v>
      </c>
      <c r="GJ94" s="14">
        <v>21.9</v>
      </c>
      <c r="GK94" s="11">
        <v>117</v>
      </c>
      <c r="GL94" s="11">
        <f t="shared" si="107"/>
        <v>2562.2999999999997</v>
      </c>
      <c r="GS94" s="11">
        <f t="shared" si="108"/>
        <v>0</v>
      </c>
      <c r="GZ94" s="11">
        <f t="shared" si="109"/>
        <v>0</v>
      </c>
      <c r="HG94" s="11">
        <f t="shared" si="110"/>
        <v>0</v>
      </c>
      <c r="HN94" s="11">
        <f t="shared" si="111"/>
        <v>0</v>
      </c>
      <c r="HU94" s="11">
        <f t="shared" si="113"/>
        <v>0</v>
      </c>
      <c r="HY94" s="3">
        <v>10</v>
      </c>
      <c r="HZ94" s="14">
        <v>21.2</v>
      </c>
      <c r="IA94" s="11">
        <v>117</v>
      </c>
      <c r="IB94" s="11">
        <f t="shared" si="114"/>
        <v>2480.4</v>
      </c>
      <c r="IF94" s="3">
        <v>10</v>
      </c>
      <c r="IG94" s="14">
        <v>19.399999999999999</v>
      </c>
      <c r="IH94" s="11">
        <v>117</v>
      </c>
      <c r="II94" s="11">
        <f t="shared" si="115"/>
        <v>2269.7999999999997</v>
      </c>
      <c r="IP94" s="11">
        <f t="shared" si="116"/>
        <v>0</v>
      </c>
      <c r="IW94" s="11">
        <f t="shared" si="117"/>
        <v>0</v>
      </c>
      <c r="JD94" s="11">
        <f t="shared" si="118"/>
        <v>0</v>
      </c>
      <c r="JK94" s="11">
        <f t="shared" si="119"/>
        <v>0</v>
      </c>
      <c r="JR94" s="11">
        <f t="shared" si="120"/>
        <v>0</v>
      </c>
      <c r="JY94" s="11">
        <f t="shared" si="121"/>
        <v>0</v>
      </c>
      <c r="KC94" s="3">
        <v>10</v>
      </c>
      <c r="KD94" s="14">
        <v>20.6</v>
      </c>
      <c r="KE94" s="11">
        <v>117</v>
      </c>
      <c r="KF94" s="11">
        <f t="shared" si="122"/>
        <v>2410.2000000000003</v>
      </c>
      <c r="KM94" s="11">
        <f t="shared" si="123"/>
        <v>0</v>
      </c>
      <c r="KT94" s="11">
        <f t="shared" si="124"/>
        <v>0</v>
      </c>
      <c r="LA94" s="11">
        <f t="shared" si="125"/>
        <v>0</v>
      </c>
      <c r="LH94" s="11">
        <f t="shared" si="126"/>
        <v>0</v>
      </c>
      <c r="LL94" s="3">
        <v>15</v>
      </c>
      <c r="LM94" s="14">
        <v>30.3</v>
      </c>
      <c r="LN94" s="11">
        <v>117</v>
      </c>
      <c r="LO94" s="11">
        <f t="shared" si="127"/>
        <v>3545.1</v>
      </c>
      <c r="LV94" s="11">
        <f t="shared" si="128"/>
        <v>0</v>
      </c>
      <c r="LZ94" s="3">
        <v>85</v>
      </c>
      <c r="MA94" s="14">
        <v>183.7</v>
      </c>
      <c r="MB94" s="11">
        <v>113</v>
      </c>
      <c r="MC94" s="11">
        <f t="shared" si="129"/>
        <v>20758.099999999999</v>
      </c>
      <c r="MG94" s="3">
        <v>30</v>
      </c>
      <c r="MH94" s="14">
        <v>63.1</v>
      </c>
      <c r="MI94" s="11">
        <v>117</v>
      </c>
      <c r="MJ94" s="11">
        <f t="shared" si="130"/>
        <v>7382.7</v>
      </c>
      <c r="MQ94" s="11">
        <f t="shared" si="131"/>
        <v>0</v>
      </c>
      <c r="MX94" s="11">
        <f t="shared" si="132"/>
        <v>0</v>
      </c>
      <c r="NB94" s="3">
        <v>30</v>
      </c>
      <c r="NC94" s="14">
        <v>61.8</v>
      </c>
      <c r="ND94" s="11">
        <v>117</v>
      </c>
      <c r="NE94" s="11">
        <f t="shared" si="133"/>
        <v>7230.5999999999995</v>
      </c>
      <c r="NI94" s="3">
        <v>47</v>
      </c>
      <c r="NJ94" s="14">
        <v>99.6</v>
      </c>
      <c r="NK94" s="11">
        <v>117</v>
      </c>
      <c r="NL94" s="11">
        <f t="shared" si="134"/>
        <v>11653.199999999999</v>
      </c>
      <c r="NP94" s="3">
        <v>25</v>
      </c>
      <c r="NQ94" s="14">
        <v>51.4</v>
      </c>
      <c r="NR94" s="11">
        <v>116</v>
      </c>
      <c r="NS94" s="11">
        <f t="shared" si="160"/>
        <v>5962.4</v>
      </c>
      <c r="NW94" s="3">
        <v>5</v>
      </c>
      <c r="NX94" s="14">
        <v>10.8</v>
      </c>
      <c r="NY94" s="11">
        <v>116</v>
      </c>
      <c r="NZ94" s="11">
        <f t="shared" si="135"/>
        <v>1252.8000000000002</v>
      </c>
      <c r="OG94" s="11">
        <f t="shared" si="136"/>
        <v>0</v>
      </c>
      <c r="ON94" s="11">
        <f t="shared" si="137"/>
        <v>0</v>
      </c>
      <c r="OU94" s="11">
        <f t="shared" si="138"/>
        <v>0</v>
      </c>
      <c r="PB94" s="11">
        <f t="shared" si="139"/>
        <v>0</v>
      </c>
      <c r="PF94" s="3">
        <v>10</v>
      </c>
      <c r="PG94" s="14">
        <v>20.7</v>
      </c>
      <c r="PH94" s="11">
        <v>116</v>
      </c>
      <c r="PI94" s="11">
        <f t="shared" si="140"/>
        <v>2401.1999999999998</v>
      </c>
      <c r="PM94" s="3">
        <v>15</v>
      </c>
      <c r="PN94" s="14">
        <v>32.6</v>
      </c>
      <c r="PO94" s="11">
        <v>117</v>
      </c>
      <c r="PP94" s="11">
        <f t="shared" si="141"/>
        <v>3814.2000000000003</v>
      </c>
      <c r="PT94" s="3">
        <v>7</v>
      </c>
      <c r="PU94" s="14">
        <v>14.5</v>
      </c>
      <c r="PV94" s="11">
        <v>117</v>
      </c>
      <c r="PW94" s="11">
        <f t="shared" si="142"/>
        <v>1696.5</v>
      </c>
      <c r="QA94" s="3">
        <v>10</v>
      </c>
      <c r="QB94" s="14">
        <v>19.8</v>
      </c>
      <c r="QC94" s="11">
        <v>117</v>
      </c>
      <c r="QD94" s="11">
        <f t="shared" si="143"/>
        <v>2316.6</v>
      </c>
      <c r="QK94" s="11">
        <f t="shared" si="144"/>
        <v>0</v>
      </c>
      <c r="QR94" s="11">
        <f t="shared" si="145"/>
        <v>0</v>
      </c>
      <c r="QY94" s="11">
        <f t="shared" si="161"/>
        <v>0</v>
      </c>
      <c r="RC94" s="3">
        <v>5</v>
      </c>
      <c r="RD94" s="14">
        <v>10.8</v>
      </c>
      <c r="RE94" s="11">
        <v>117</v>
      </c>
      <c r="RF94" s="11">
        <f t="shared" si="146"/>
        <v>1263.6000000000001</v>
      </c>
      <c r="RJ94" s="3">
        <v>20</v>
      </c>
      <c r="RK94" s="14">
        <v>41.5</v>
      </c>
      <c r="RL94" s="11">
        <v>115</v>
      </c>
      <c r="RM94" s="11">
        <f t="shared" si="147"/>
        <v>4772.5</v>
      </c>
      <c r="RO94" s="24">
        <f>RO93-RN93</f>
        <v>51106.899999999994</v>
      </c>
      <c r="RT94" s="11">
        <f t="shared" si="148"/>
        <v>0</v>
      </c>
      <c r="SA94" s="11">
        <f t="shared" si="149"/>
        <v>0</v>
      </c>
      <c r="SH94" s="11">
        <f t="shared" si="150"/>
        <v>0</v>
      </c>
      <c r="SO94" s="11">
        <f t="shared" si="151"/>
        <v>0</v>
      </c>
      <c r="SV94" s="11">
        <f t="shared" si="152"/>
        <v>0</v>
      </c>
      <c r="TC94" s="11">
        <f t="shared" si="153"/>
        <v>0</v>
      </c>
      <c r="TJ94" s="11">
        <f t="shared" si="154"/>
        <v>0</v>
      </c>
      <c r="TQ94" s="11">
        <f t="shared" si="155"/>
        <v>0</v>
      </c>
      <c r="TX94" s="11">
        <f t="shared" si="156"/>
        <v>0</v>
      </c>
      <c r="UE94" s="11">
        <f t="shared" si="157"/>
        <v>0</v>
      </c>
      <c r="UL94" s="11">
        <f t="shared" si="158"/>
        <v>0</v>
      </c>
      <c r="US94" s="11">
        <f t="shared" si="159"/>
        <v>0</v>
      </c>
    </row>
    <row r="95" spans="1:565" x14ac:dyDescent="0.2">
      <c r="A95" s="52">
        <v>44678</v>
      </c>
      <c r="B95" s="3">
        <v>150</v>
      </c>
      <c r="C95" s="14">
        <v>268.39999999999998</v>
      </c>
      <c r="D95" s="11">
        <v>113</v>
      </c>
      <c r="E95" s="11">
        <f t="shared" si="93"/>
        <v>30329.199999999997</v>
      </c>
      <c r="I95" s="3">
        <v>15</v>
      </c>
      <c r="J95" s="14">
        <v>29.9</v>
      </c>
      <c r="K95" s="11">
        <v>114</v>
      </c>
      <c r="L95" s="11">
        <f t="shared" si="81"/>
        <v>3408.6</v>
      </c>
      <c r="S95" s="11">
        <f t="shared" si="82"/>
        <v>0</v>
      </c>
      <c r="Z95" s="11">
        <f t="shared" si="83"/>
        <v>0</v>
      </c>
      <c r="AG95" s="11">
        <f t="shared" si="84"/>
        <v>0</v>
      </c>
      <c r="AK95" s="3">
        <v>10</v>
      </c>
      <c r="AL95" s="14">
        <v>19.600000000000001</v>
      </c>
      <c r="AM95" s="11">
        <v>116</v>
      </c>
      <c r="AN95" s="11">
        <f t="shared" si="85"/>
        <v>2273.6000000000004</v>
      </c>
      <c r="AR95" s="3">
        <v>30</v>
      </c>
      <c r="AS95" s="14">
        <v>58.3</v>
      </c>
      <c r="AT95" s="11">
        <v>114</v>
      </c>
      <c r="AU95" s="11">
        <f t="shared" si="86"/>
        <v>6646.2</v>
      </c>
      <c r="AY95" s="3">
        <v>25</v>
      </c>
      <c r="AZ95" s="14">
        <v>50.3</v>
      </c>
      <c r="BA95" s="11">
        <v>114</v>
      </c>
      <c r="BB95" s="11">
        <f t="shared" si="87"/>
        <v>5734.2</v>
      </c>
      <c r="BF95" s="3">
        <v>15</v>
      </c>
      <c r="BG95" s="14">
        <v>26.2</v>
      </c>
      <c r="BH95" s="11">
        <v>114</v>
      </c>
      <c r="BI95" s="11">
        <f t="shared" si="88"/>
        <v>2986.7999999999997</v>
      </c>
      <c r="BP95" s="11">
        <f t="shared" si="91"/>
        <v>0</v>
      </c>
      <c r="BW95" s="11">
        <f t="shared" si="92"/>
        <v>0</v>
      </c>
      <c r="CA95" s="3">
        <v>90</v>
      </c>
      <c r="CB95" s="14">
        <v>184.8</v>
      </c>
      <c r="CC95" s="11">
        <v>113</v>
      </c>
      <c r="CD95" s="11">
        <f t="shared" si="89"/>
        <v>20882.400000000001</v>
      </c>
      <c r="CK95" s="11">
        <f t="shared" si="90"/>
        <v>0</v>
      </c>
      <c r="CR95" s="11">
        <f t="shared" si="94"/>
        <v>0</v>
      </c>
      <c r="CY95" s="11">
        <f t="shared" si="95"/>
        <v>0</v>
      </c>
      <c r="DF95" s="11">
        <f t="shared" si="98"/>
        <v>0</v>
      </c>
      <c r="DM95" s="11">
        <f t="shared" si="100"/>
        <v>0</v>
      </c>
      <c r="DQ95" s="3">
        <v>25</v>
      </c>
      <c r="DR95" s="14">
        <v>49.2</v>
      </c>
      <c r="DS95" s="11">
        <v>114</v>
      </c>
      <c r="DT95" s="11">
        <f t="shared" si="96"/>
        <v>5608.8</v>
      </c>
      <c r="EA95" s="11">
        <f t="shared" si="99"/>
        <v>0</v>
      </c>
      <c r="EE95" s="3">
        <v>15</v>
      </c>
      <c r="EF95" s="14">
        <v>30.9</v>
      </c>
      <c r="EG95" s="11">
        <v>114</v>
      </c>
      <c r="EH95" s="11">
        <f t="shared" si="97"/>
        <v>3522.6</v>
      </c>
      <c r="EL95" s="3">
        <v>17</v>
      </c>
      <c r="EM95" s="14">
        <v>34.1</v>
      </c>
      <c r="EN95" s="11">
        <v>114</v>
      </c>
      <c r="EO95" s="11">
        <f t="shared" si="112"/>
        <v>3887.4</v>
      </c>
      <c r="EV95" s="11">
        <f t="shared" si="101"/>
        <v>0</v>
      </c>
      <c r="FC95" s="11">
        <f t="shared" si="102"/>
        <v>0</v>
      </c>
      <c r="FJ95" s="11">
        <f t="shared" si="103"/>
        <v>0</v>
      </c>
      <c r="FQ95" s="11">
        <f t="shared" si="104"/>
        <v>0</v>
      </c>
      <c r="FX95" s="11">
        <f t="shared" si="105"/>
        <v>0</v>
      </c>
      <c r="GB95" s="3">
        <v>30</v>
      </c>
      <c r="GC95" s="14">
        <v>59.6</v>
      </c>
      <c r="GD95" s="11">
        <v>114</v>
      </c>
      <c r="GE95" s="11">
        <f t="shared" si="106"/>
        <v>6794.4000000000005</v>
      </c>
      <c r="GI95" s="3">
        <v>20</v>
      </c>
      <c r="GJ95" s="14">
        <v>44.2</v>
      </c>
      <c r="GK95" s="11">
        <v>114</v>
      </c>
      <c r="GL95" s="11">
        <f t="shared" si="107"/>
        <v>5038.8</v>
      </c>
      <c r="GS95" s="11">
        <f t="shared" si="108"/>
        <v>0</v>
      </c>
      <c r="GZ95" s="11">
        <f t="shared" si="109"/>
        <v>0</v>
      </c>
      <c r="HG95" s="11">
        <f t="shared" si="110"/>
        <v>0</v>
      </c>
      <c r="HN95" s="11">
        <f t="shared" si="111"/>
        <v>0</v>
      </c>
      <c r="HU95" s="11">
        <f t="shared" si="113"/>
        <v>0</v>
      </c>
      <c r="HY95" s="3">
        <v>30</v>
      </c>
      <c r="HZ95" s="14">
        <v>64.7</v>
      </c>
      <c r="IA95" s="11">
        <v>114</v>
      </c>
      <c r="IB95" s="11">
        <f t="shared" si="114"/>
        <v>7375.8</v>
      </c>
      <c r="II95" s="11">
        <f t="shared" si="115"/>
        <v>0</v>
      </c>
      <c r="IP95" s="11">
        <f t="shared" si="116"/>
        <v>0</v>
      </c>
      <c r="IW95" s="11">
        <f t="shared" si="117"/>
        <v>0</v>
      </c>
      <c r="JD95" s="11">
        <f t="shared" si="118"/>
        <v>0</v>
      </c>
      <c r="JK95" s="11">
        <f t="shared" si="119"/>
        <v>0</v>
      </c>
      <c r="JR95" s="11">
        <f t="shared" si="120"/>
        <v>0</v>
      </c>
      <c r="JY95" s="11">
        <f t="shared" si="121"/>
        <v>0</v>
      </c>
      <c r="KC95" s="3">
        <v>10</v>
      </c>
      <c r="KD95" s="14">
        <v>19.8</v>
      </c>
      <c r="KE95" s="11">
        <v>114</v>
      </c>
      <c r="KF95" s="11">
        <f t="shared" si="122"/>
        <v>2257.2000000000003</v>
      </c>
      <c r="KM95" s="11">
        <f t="shared" si="123"/>
        <v>0</v>
      </c>
      <c r="KT95" s="11">
        <f t="shared" si="124"/>
        <v>0</v>
      </c>
      <c r="LA95" s="11">
        <f t="shared" si="125"/>
        <v>0</v>
      </c>
      <c r="LH95" s="11">
        <f t="shared" si="126"/>
        <v>0</v>
      </c>
      <c r="LL95" s="3">
        <v>10</v>
      </c>
      <c r="LM95" s="14">
        <v>20.8</v>
      </c>
      <c r="LN95" s="11">
        <v>114</v>
      </c>
      <c r="LO95" s="11">
        <f t="shared" si="127"/>
        <v>2371.2000000000003</v>
      </c>
      <c r="LV95" s="11">
        <f t="shared" si="128"/>
        <v>0</v>
      </c>
      <c r="LZ95" s="3">
        <v>102</v>
      </c>
      <c r="MA95" s="14">
        <v>209</v>
      </c>
      <c r="MB95" s="11">
        <v>110</v>
      </c>
      <c r="MC95" s="11">
        <f t="shared" si="129"/>
        <v>22990</v>
      </c>
      <c r="MG95" s="3">
        <v>40</v>
      </c>
      <c r="MH95" s="14">
        <v>84.5</v>
      </c>
      <c r="MI95" s="11">
        <v>114</v>
      </c>
      <c r="MJ95" s="11">
        <f t="shared" si="130"/>
        <v>9633</v>
      </c>
      <c r="MQ95" s="11">
        <f t="shared" si="131"/>
        <v>0</v>
      </c>
      <c r="MX95" s="11">
        <f t="shared" si="132"/>
        <v>0</v>
      </c>
      <c r="NB95" s="3">
        <v>60</v>
      </c>
      <c r="NC95" s="14">
        <v>97.1</v>
      </c>
      <c r="ND95" s="11">
        <v>114</v>
      </c>
      <c r="NE95" s="11">
        <f t="shared" si="133"/>
        <v>11069.4</v>
      </c>
      <c r="NI95" s="3">
        <v>70</v>
      </c>
      <c r="NJ95" s="14">
        <v>149.30000000000001</v>
      </c>
      <c r="NK95" s="11">
        <v>114</v>
      </c>
      <c r="NL95" s="11">
        <f t="shared" si="134"/>
        <v>17020.2</v>
      </c>
      <c r="NP95" s="3">
        <v>50</v>
      </c>
      <c r="NQ95" s="14">
        <v>84.5</v>
      </c>
      <c r="NR95" s="11">
        <v>113</v>
      </c>
      <c r="NS95" s="11">
        <f t="shared" si="160"/>
        <v>9548.5</v>
      </c>
      <c r="NW95" s="3">
        <v>15</v>
      </c>
      <c r="NX95" s="14">
        <v>32.200000000000003</v>
      </c>
      <c r="NY95" s="11">
        <v>113</v>
      </c>
      <c r="NZ95" s="11">
        <f t="shared" si="135"/>
        <v>3638.6000000000004</v>
      </c>
      <c r="OG95" s="11">
        <f t="shared" si="136"/>
        <v>0</v>
      </c>
      <c r="ON95" s="11">
        <f t="shared" si="137"/>
        <v>0</v>
      </c>
      <c r="OU95" s="11">
        <f t="shared" si="138"/>
        <v>0</v>
      </c>
      <c r="PB95" s="11">
        <f t="shared" si="139"/>
        <v>0</v>
      </c>
      <c r="PF95" s="3">
        <v>10</v>
      </c>
      <c r="PG95" s="14">
        <v>19.600000000000001</v>
      </c>
      <c r="PH95" s="11">
        <v>114</v>
      </c>
      <c r="PI95" s="11">
        <f t="shared" si="140"/>
        <v>2234.4</v>
      </c>
      <c r="PP95" s="11">
        <f t="shared" si="141"/>
        <v>0</v>
      </c>
      <c r="PW95" s="11">
        <f t="shared" si="142"/>
        <v>0</v>
      </c>
      <c r="QD95" s="11">
        <f t="shared" si="143"/>
        <v>0</v>
      </c>
      <c r="QK95" s="11">
        <f t="shared" si="144"/>
        <v>0</v>
      </c>
      <c r="QO95" s="3">
        <v>17</v>
      </c>
      <c r="QP95" s="14">
        <v>29.2</v>
      </c>
      <c r="QQ95" s="11">
        <v>114</v>
      </c>
      <c r="QR95" s="11">
        <f t="shared" si="145"/>
        <v>3328.7999999999997</v>
      </c>
      <c r="QV95" s="3">
        <v>10</v>
      </c>
      <c r="QW95" s="14">
        <v>19.899999999999999</v>
      </c>
      <c r="QX95" s="11">
        <v>114</v>
      </c>
      <c r="QY95" s="11">
        <f t="shared" si="161"/>
        <v>2268.6</v>
      </c>
      <c r="RC95" s="3">
        <v>20</v>
      </c>
      <c r="RD95" s="14">
        <v>38.700000000000003</v>
      </c>
      <c r="RE95" s="11">
        <v>114</v>
      </c>
      <c r="RF95" s="11">
        <f t="shared" si="146"/>
        <v>4411.8</v>
      </c>
      <c r="RJ95" s="3">
        <v>45</v>
      </c>
      <c r="RK95" s="14">
        <v>92.4</v>
      </c>
      <c r="RL95" s="11">
        <v>114</v>
      </c>
      <c r="RM95" s="11">
        <f t="shared" si="147"/>
        <v>10533.6</v>
      </c>
      <c r="RT95" s="11">
        <f t="shared" si="148"/>
        <v>0</v>
      </c>
      <c r="SA95" s="11">
        <f t="shared" si="149"/>
        <v>0</v>
      </c>
      <c r="SH95" s="11">
        <f t="shared" si="150"/>
        <v>0</v>
      </c>
      <c r="SO95" s="11">
        <f t="shared" si="151"/>
        <v>0</v>
      </c>
      <c r="SV95" s="11">
        <f t="shared" si="152"/>
        <v>0</v>
      </c>
      <c r="TC95" s="11">
        <f t="shared" si="153"/>
        <v>0</v>
      </c>
      <c r="TJ95" s="11">
        <f t="shared" si="154"/>
        <v>0</v>
      </c>
      <c r="TQ95" s="11">
        <f t="shared" si="155"/>
        <v>0</v>
      </c>
      <c r="TX95" s="11">
        <f t="shared" si="156"/>
        <v>0</v>
      </c>
      <c r="UE95" s="11">
        <f t="shared" si="157"/>
        <v>0</v>
      </c>
      <c r="UL95" s="11">
        <f t="shared" si="158"/>
        <v>0</v>
      </c>
      <c r="US95" s="11">
        <f t="shared" si="159"/>
        <v>0</v>
      </c>
    </row>
    <row r="96" spans="1:565" x14ac:dyDescent="0.2">
      <c r="A96" s="52">
        <v>44679</v>
      </c>
      <c r="B96" s="3">
        <v>60</v>
      </c>
      <c r="C96" s="14">
        <v>120.8</v>
      </c>
      <c r="D96" s="11">
        <v>110</v>
      </c>
      <c r="E96" s="11">
        <f t="shared" si="93"/>
        <v>13288</v>
      </c>
      <c r="I96" s="3">
        <v>6</v>
      </c>
      <c r="J96" s="14">
        <v>11.3</v>
      </c>
      <c r="K96" s="11">
        <v>111</v>
      </c>
      <c r="L96" s="11">
        <f t="shared" si="81"/>
        <v>1254.3000000000002</v>
      </c>
      <c r="S96" s="11">
        <f t="shared" si="82"/>
        <v>0</v>
      </c>
      <c r="Z96" s="11">
        <f t="shared" si="83"/>
        <v>0</v>
      </c>
      <c r="AG96" s="11">
        <f t="shared" si="84"/>
        <v>0</v>
      </c>
      <c r="AK96" s="3">
        <v>10</v>
      </c>
      <c r="AL96" s="14">
        <v>19.399999999999999</v>
      </c>
      <c r="AM96" s="11">
        <v>113</v>
      </c>
      <c r="AN96" s="11">
        <f t="shared" si="85"/>
        <v>2192.1999999999998</v>
      </c>
      <c r="AR96" s="3">
        <v>25</v>
      </c>
      <c r="AS96" s="14">
        <v>48.7</v>
      </c>
      <c r="AT96" s="11">
        <v>111</v>
      </c>
      <c r="AU96" s="11">
        <f t="shared" si="86"/>
        <v>5405.7000000000007</v>
      </c>
      <c r="AY96" s="3">
        <v>25</v>
      </c>
      <c r="AZ96" s="14">
        <v>46.4</v>
      </c>
      <c r="BA96" s="11">
        <v>111</v>
      </c>
      <c r="BB96" s="11">
        <f t="shared" si="87"/>
        <v>5150.3999999999996</v>
      </c>
      <c r="BF96" s="3">
        <v>5</v>
      </c>
      <c r="BG96" s="14">
        <v>10.1</v>
      </c>
      <c r="BH96" s="11">
        <v>111</v>
      </c>
      <c r="BI96" s="11">
        <f t="shared" si="88"/>
        <v>1121.0999999999999</v>
      </c>
      <c r="BP96" s="11">
        <f t="shared" si="91"/>
        <v>0</v>
      </c>
      <c r="BW96" s="11">
        <f t="shared" si="92"/>
        <v>0</v>
      </c>
      <c r="CA96" s="3">
        <v>20</v>
      </c>
      <c r="CB96" s="14">
        <v>42.2</v>
      </c>
      <c r="CC96" s="11">
        <v>110</v>
      </c>
      <c r="CD96" s="11">
        <f t="shared" si="89"/>
        <v>4642</v>
      </c>
      <c r="CK96" s="11">
        <f t="shared" si="90"/>
        <v>0</v>
      </c>
      <c r="CO96" s="3">
        <v>7</v>
      </c>
      <c r="CP96" s="14">
        <v>13.7</v>
      </c>
      <c r="CQ96" s="11">
        <v>111</v>
      </c>
      <c r="CR96" s="11">
        <f t="shared" si="94"/>
        <v>1520.6999999999998</v>
      </c>
      <c r="CY96" s="11">
        <f t="shared" si="95"/>
        <v>0</v>
      </c>
      <c r="DF96" s="11">
        <f t="shared" si="98"/>
        <v>0</v>
      </c>
      <c r="DM96" s="11">
        <f t="shared" si="100"/>
        <v>0</v>
      </c>
      <c r="DQ96" s="3">
        <v>30</v>
      </c>
      <c r="DR96" s="14">
        <v>50.5</v>
      </c>
      <c r="DS96" s="11">
        <v>111</v>
      </c>
      <c r="DT96" s="11">
        <f t="shared" si="96"/>
        <v>5605.5</v>
      </c>
      <c r="DX96" s="3">
        <v>8</v>
      </c>
      <c r="DY96" s="14">
        <v>14.7</v>
      </c>
      <c r="DZ96" s="11">
        <v>111</v>
      </c>
      <c r="EA96" s="11">
        <f t="shared" si="99"/>
        <v>1631.6999999999998</v>
      </c>
      <c r="EH96" s="11">
        <f t="shared" si="97"/>
        <v>0</v>
      </c>
      <c r="EL96" s="3">
        <v>18</v>
      </c>
      <c r="EM96" s="14">
        <v>37.799999999999997</v>
      </c>
      <c r="EN96" s="11">
        <v>111</v>
      </c>
      <c r="EO96" s="11">
        <f t="shared" si="112"/>
        <v>4195.7999999999993</v>
      </c>
      <c r="EV96" s="11">
        <f t="shared" si="101"/>
        <v>0</v>
      </c>
      <c r="FC96" s="11">
        <f t="shared" si="102"/>
        <v>0</v>
      </c>
      <c r="FJ96" s="11">
        <f t="shared" si="103"/>
        <v>0</v>
      </c>
      <c r="FQ96" s="11">
        <f t="shared" si="104"/>
        <v>0</v>
      </c>
      <c r="FX96" s="11">
        <f t="shared" si="105"/>
        <v>0</v>
      </c>
      <c r="GB96" s="3">
        <v>15</v>
      </c>
      <c r="GC96" s="14">
        <v>29</v>
      </c>
      <c r="GD96" s="11">
        <v>111</v>
      </c>
      <c r="GE96" s="11">
        <f t="shared" si="106"/>
        <v>3219</v>
      </c>
      <c r="GI96" s="3">
        <v>6</v>
      </c>
      <c r="GJ96" s="14">
        <v>11.7</v>
      </c>
      <c r="GK96" s="11">
        <v>111</v>
      </c>
      <c r="GL96" s="11">
        <f t="shared" si="107"/>
        <v>1298.6999999999998</v>
      </c>
      <c r="GS96" s="11">
        <f t="shared" si="108"/>
        <v>0</v>
      </c>
      <c r="GZ96" s="11">
        <f t="shared" si="109"/>
        <v>0</v>
      </c>
      <c r="HG96" s="11">
        <f t="shared" si="110"/>
        <v>0</v>
      </c>
      <c r="HN96" s="11">
        <f t="shared" si="111"/>
        <v>0</v>
      </c>
      <c r="HU96" s="11">
        <f t="shared" si="113"/>
        <v>0</v>
      </c>
      <c r="IB96" s="11">
        <f t="shared" si="114"/>
        <v>0</v>
      </c>
      <c r="IF96" s="3">
        <v>10</v>
      </c>
      <c r="IG96" s="14">
        <v>20.2</v>
      </c>
      <c r="IH96" s="11">
        <v>111</v>
      </c>
      <c r="II96" s="11">
        <f t="shared" si="115"/>
        <v>2242.1999999999998</v>
      </c>
      <c r="IP96" s="11">
        <f t="shared" si="116"/>
        <v>0</v>
      </c>
      <c r="IT96" s="3">
        <v>5</v>
      </c>
      <c r="IU96" s="14">
        <v>11.5</v>
      </c>
      <c r="IV96" s="11">
        <v>111</v>
      </c>
      <c r="IW96" s="11">
        <f t="shared" si="117"/>
        <v>1276.5</v>
      </c>
      <c r="JD96" s="11">
        <f t="shared" si="118"/>
        <v>0</v>
      </c>
      <c r="JK96" s="11">
        <f t="shared" si="119"/>
        <v>0</v>
      </c>
      <c r="JR96" s="11">
        <f t="shared" si="120"/>
        <v>0</v>
      </c>
      <c r="JY96" s="11">
        <f t="shared" si="121"/>
        <v>0</v>
      </c>
      <c r="KF96" s="11">
        <f t="shared" si="122"/>
        <v>0</v>
      </c>
      <c r="KM96" s="11">
        <f t="shared" si="123"/>
        <v>0</v>
      </c>
      <c r="KT96" s="11">
        <f t="shared" si="124"/>
        <v>0</v>
      </c>
      <c r="LA96" s="11">
        <f t="shared" si="125"/>
        <v>0</v>
      </c>
      <c r="LH96" s="11">
        <f t="shared" si="126"/>
        <v>0</v>
      </c>
      <c r="LL96" s="3">
        <v>5</v>
      </c>
      <c r="LM96" s="14">
        <v>8.6999999999999993</v>
      </c>
      <c r="LN96" s="11">
        <v>111</v>
      </c>
      <c r="LO96" s="11">
        <f t="shared" si="127"/>
        <v>965.69999999999993</v>
      </c>
      <c r="LV96" s="11">
        <f t="shared" si="128"/>
        <v>0</v>
      </c>
      <c r="LZ96" s="3">
        <v>80</v>
      </c>
      <c r="MA96" s="14">
        <v>162.1</v>
      </c>
      <c r="MB96" s="11">
        <v>107</v>
      </c>
      <c r="MC96" s="11">
        <f t="shared" si="129"/>
        <v>17344.7</v>
      </c>
      <c r="MG96" s="3">
        <v>20</v>
      </c>
      <c r="MH96" s="14">
        <v>39.200000000000003</v>
      </c>
      <c r="MI96" s="11">
        <v>111</v>
      </c>
      <c r="MJ96" s="11">
        <f t="shared" si="130"/>
        <v>4351.2000000000007</v>
      </c>
      <c r="MQ96" s="11">
        <f t="shared" si="131"/>
        <v>0</v>
      </c>
      <c r="MX96" s="11">
        <f t="shared" si="132"/>
        <v>0</v>
      </c>
      <c r="NB96" s="3">
        <v>30</v>
      </c>
      <c r="NC96" s="14">
        <v>60.2</v>
      </c>
      <c r="ND96" s="11">
        <v>111</v>
      </c>
      <c r="NE96" s="11">
        <f t="shared" si="133"/>
        <v>6682.2000000000007</v>
      </c>
      <c r="NI96" s="3">
        <v>70</v>
      </c>
      <c r="NJ96" s="14">
        <v>141.9</v>
      </c>
      <c r="NK96" s="11">
        <v>111</v>
      </c>
      <c r="NL96" s="11">
        <f t="shared" si="134"/>
        <v>15750.900000000001</v>
      </c>
      <c r="NP96" s="3">
        <v>25</v>
      </c>
      <c r="NQ96" s="14">
        <v>49.5</v>
      </c>
      <c r="NR96" s="11">
        <v>110</v>
      </c>
      <c r="NS96" s="11">
        <f t="shared" si="160"/>
        <v>5445</v>
      </c>
      <c r="NW96" s="3">
        <v>10</v>
      </c>
      <c r="NX96" s="14">
        <v>21.5</v>
      </c>
      <c r="NY96" s="11">
        <v>110</v>
      </c>
      <c r="NZ96" s="11">
        <f t="shared" si="135"/>
        <v>2365</v>
      </c>
      <c r="OG96" s="11">
        <f t="shared" si="136"/>
        <v>0</v>
      </c>
      <c r="ON96" s="11">
        <f t="shared" si="137"/>
        <v>0</v>
      </c>
      <c r="OU96" s="11">
        <f t="shared" si="138"/>
        <v>0</v>
      </c>
      <c r="PB96" s="11">
        <f t="shared" si="139"/>
        <v>0</v>
      </c>
      <c r="PF96" s="3">
        <v>10</v>
      </c>
      <c r="PG96" s="14">
        <v>20.3</v>
      </c>
      <c r="PH96" s="11">
        <v>110</v>
      </c>
      <c r="PI96" s="11">
        <f t="shared" si="140"/>
        <v>2233</v>
      </c>
      <c r="PP96" s="11">
        <f t="shared" si="141"/>
        <v>0</v>
      </c>
      <c r="PW96" s="11">
        <f t="shared" si="142"/>
        <v>0</v>
      </c>
      <c r="QD96" s="11">
        <f t="shared" si="143"/>
        <v>0</v>
      </c>
      <c r="QK96" s="11">
        <f t="shared" si="144"/>
        <v>0</v>
      </c>
      <c r="QO96" s="3">
        <v>5</v>
      </c>
      <c r="QP96" s="14">
        <v>11</v>
      </c>
      <c r="QQ96" s="11">
        <v>111</v>
      </c>
      <c r="QR96" s="11">
        <f t="shared" si="145"/>
        <v>1221</v>
      </c>
      <c r="QY96" s="11">
        <f t="shared" si="161"/>
        <v>0</v>
      </c>
      <c r="RF96" s="11">
        <f t="shared" si="146"/>
        <v>0</v>
      </c>
      <c r="RJ96" s="3">
        <v>30</v>
      </c>
      <c r="RK96" s="14">
        <v>59.3</v>
      </c>
      <c r="RL96" s="11">
        <v>109</v>
      </c>
      <c r="RM96" s="11">
        <f t="shared" si="147"/>
        <v>6463.7</v>
      </c>
      <c r="RT96" s="11">
        <f t="shared" si="148"/>
        <v>0</v>
      </c>
      <c r="SA96" s="11">
        <f t="shared" si="149"/>
        <v>0</v>
      </c>
      <c r="SH96" s="11">
        <f t="shared" si="150"/>
        <v>0</v>
      </c>
      <c r="SO96" s="11">
        <f t="shared" si="151"/>
        <v>0</v>
      </c>
      <c r="SV96" s="11">
        <f t="shared" si="152"/>
        <v>0</v>
      </c>
      <c r="TC96" s="11">
        <f t="shared" si="153"/>
        <v>0</v>
      </c>
      <c r="TJ96" s="11">
        <f t="shared" si="154"/>
        <v>0</v>
      </c>
      <c r="TQ96" s="11">
        <f t="shared" si="155"/>
        <v>0</v>
      </c>
      <c r="TX96" s="11">
        <f t="shared" si="156"/>
        <v>0</v>
      </c>
      <c r="UE96" s="11">
        <f t="shared" si="157"/>
        <v>0</v>
      </c>
      <c r="UL96" s="11">
        <f t="shared" si="158"/>
        <v>0</v>
      </c>
      <c r="US96" s="11">
        <f t="shared" si="159"/>
        <v>0</v>
      </c>
    </row>
    <row r="97" spans="1:565" x14ac:dyDescent="0.2">
      <c r="A97" s="52">
        <v>44680</v>
      </c>
      <c r="B97" s="3">
        <v>140</v>
      </c>
      <c r="C97" s="14">
        <v>231.5</v>
      </c>
      <c r="D97" s="11">
        <v>112</v>
      </c>
      <c r="E97" s="11">
        <f t="shared" si="93"/>
        <v>25928</v>
      </c>
      <c r="I97" s="3">
        <v>10</v>
      </c>
      <c r="J97" s="14">
        <v>24.3</v>
      </c>
      <c r="K97" s="11">
        <v>113</v>
      </c>
      <c r="L97" s="11">
        <f t="shared" si="81"/>
        <v>2745.9</v>
      </c>
      <c r="S97" s="11">
        <f t="shared" si="82"/>
        <v>0</v>
      </c>
      <c r="Z97" s="11">
        <f t="shared" si="83"/>
        <v>0</v>
      </c>
      <c r="AG97" s="11">
        <f t="shared" si="84"/>
        <v>0</v>
      </c>
      <c r="AK97" s="3">
        <v>10</v>
      </c>
      <c r="AL97" s="14">
        <v>19</v>
      </c>
      <c r="AM97" s="11">
        <v>115</v>
      </c>
      <c r="AN97" s="11">
        <f t="shared" si="85"/>
        <v>2185</v>
      </c>
      <c r="AR97" s="3">
        <v>35</v>
      </c>
      <c r="AS97" s="14">
        <v>73.7</v>
      </c>
      <c r="AT97" s="11">
        <v>113</v>
      </c>
      <c r="AU97" s="11">
        <f t="shared" si="86"/>
        <v>8328.1</v>
      </c>
      <c r="AY97" s="3">
        <v>30</v>
      </c>
      <c r="AZ97" s="14">
        <v>63.2</v>
      </c>
      <c r="BA97" s="11">
        <v>113</v>
      </c>
      <c r="BB97" s="11">
        <f t="shared" si="87"/>
        <v>7141.6</v>
      </c>
      <c r="BF97" s="3">
        <v>18</v>
      </c>
      <c r="BG97" s="14">
        <v>34</v>
      </c>
      <c r="BH97" s="11">
        <v>113</v>
      </c>
      <c r="BI97" s="11">
        <f t="shared" si="88"/>
        <v>3842</v>
      </c>
      <c r="BP97" s="11">
        <f t="shared" si="91"/>
        <v>0</v>
      </c>
      <c r="BW97" s="11">
        <f t="shared" si="92"/>
        <v>0</v>
      </c>
      <c r="CA97" s="3">
        <v>80</v>
      </c>
      <c r="CB97" s="14">
        <v>157.9</v>
      </c>
      <c r="CC97" s="11">
        <v>112</v>
      </c>
      <c r="CD97" s="11">
        <f t="shared" si="89"/>
        <v>17684.8</v>
      </c>
      <c r="CK97" s="11">
        <f t="shared" si="90"/>
        <v>0</v>
      </c>
      <c r="CO97" s="3">
        <v>10</v>
      </c>
      <c r="CP97" s="14">
        <v>21</v>
      </c>
      <c r="CQ97" s="11">
        <v>115</v>
      </c>
      <c r="CR97" s="11">
        <f t="shared" si="94"/>
        <v>2415</v>
      </c>
      <c r="CT97" s="11">
        <f>SUM(CR70:CR98)</f>
        <v>28954.399999999998</v>
      </c>
      <c r="CY97" s="11">
        <f t="shared" si="95"/>
        <v>0</v>
      </c>
      <c r="DF97" s="11">
        <f t="shared" si="98"/>
        <v>0</v>
      </c>
      <c r="DM97" s="11">
        <f t="shared" si="100"/>
        <v>0</v>
      </c>
      <c r="DQ97" s="3">
        <v>15</v>
      </c>
      <c r="DR97" s="14">
        <v>29.6</v>
      </c>
      <c r="DS97" s="11">
        <v>113</v>
      </c>
      <c r="DT97" s="11">
        <f t="shared" si="96"/>
        <v>3344.8</v>
      </c>
      <c r="DX97" s="3">
        <v>8</v>
      </c>
      <c r="DY97" s="14">
        <v>16.399999999999999</v>
      </c>
      <c r="DZ97" s="11">
        <v>113</v>
      </c>
      <c r="EA97" s="11">
        <f t="shared" si="99"/>
        <v>1853.1999999999998</v>
      </c>
      <c r="EE97" s="3">
        <v>15</v>
      </c>
      <c r="EF97" s="14">
        <v>29.7</v>
      </c>
      <c r="EG97" s="11">
        <v>113</v>
      </c>
      <c r="EH97" s="11">
        <f t="shared" si="97"/>
        <v>3356.1</v>
      </c>
      <c r="EL97" s="3">
        <v>17</v>
      </c>
      <c r="EM97" s="14">
        <v>33.5</v>
      </c>
      <c r="EN97" s="11">
        <v>113</v>
      </c>
      <c r="EO97" s="11">
        <f t="shared" si="112"/>
        <v>3785.5</v>
      </c>
      <c r="EV97" s="11">
        <f t="shared" si="101"/>
        <v>0</v>
      </c>
      <c r="FC97" s="11">
        <f t="shared" si="102"/>
        <v>0</v>
      </c>
      <c r="FJ97" s="11">
        <f t="shared" si="103"/>
        <v>0</v>
      </c>
      <c r="FQ97" s="11">
        <f t="shared" si="104"/>
        <v>0</v>
      </c>
      <c r="FX97" s="11">
        <f t="shared" si="105"/>
        <v>0</v>
      </c>
      <c r="GB97" s="3">
        <v>25</v>
      </c>
      <c r="GC97" s="14">
        <v>52.7</v>
      </c>
      <c r="GD97" s="11">
        <v>113</v>
      </c>
      <c r="GE97" s="11">
        <f t="shared" si="106"/>
        <v>5955.1</v>
      </c>
      <c r="GI97" s="3">
        <v>16</v>
      </c>
      <c r="GJ97" s="14">
        <v>30.7</v>
      </c>
      <c r="GK97" s="11">
        <v>113</v>
      </c>
      <c r="GL97" s="11">
        <f t="shared" si="107"/>
        <v>3469.1</v>
      </c>
      <c r="GS97" s="11">
        <f t="shared" si="108"/>
        <v>0</v>
      </c>
      <c r="GZ97" s="11">
        <f t="shared" si="109"/>
        <v>0</v>
      </c>
      <c r="HG97" s="11">
        <f t="shared" si="110"/>
        <v>0</v>
      </c>
      <c r="HN97" s="11">
        <f t="shared" si="111"/>
        <v>0</v>
      </c>
      <c r="HU97" s="11">
        <f t="shared" si="113"/>
        <v>0</v>
      </c>
      <c r="HY97" s="3">
        <v>10</v>
      </c>
      <c r="HZ97" s="14">
        <v>20.6</v>
      </c>
      <c r="IA97" s="11">
        <v>113</v>
      </c>
      <c r="IB97" s="11">
        <f t="shared" si="114"/>
        <v>2327.8000000000002</v>
      </c>
      <c r="IF97" s="3">
        <v>15</v>
      </c>
      <c r="IG97" s="14">
        <v>30.8</v>
      </c>
      <c r="IH97" s="11">
        <v>113</v>
      </c>
      <c r="II97" s="11">
        <f t="shared" si="115"/>
        <v>3480.4</v>
      </c>
      <c r="IP97" s="11">
        <f t="shared" si="116"/>
        <v>0</v>
      </c>
      <c r="IT97" s="3">
        <v>15</v>
      </c>
      <c r="IU97" s="14">
        <v>27.7</v>
      </c>
      <c r="IV97" s="11">
        <v>113</v>
      </c>
      <c r="IW97" s="11">
        <f t="shared" si="117"/>
        <v>3130.1</v>
      </c>
      <c r="JD97" s="11">
        <f t="shared" si="118"/>
        <v>0</v>
      </c>
      <c r="JK97" s="11">
        <f t="shared" si="119"/>
        <v>0</v>
      </c>
      <c r="JR97" s="11">
        <f t="shared" si="120"/>
        <v>0</v>
      </c>
      <c r="JY97" s="11">
        <f t="shared" si="121"/>
        <v>0</v>
      </c>
      <c r="KC97" s="3">
        <v>10</v>
      </c>
      <c r="KD97" s="14">
        <v>20.6</v>
      </c>
      <c r="KE97" s="11">
        <v>113</v>
      </c>
      <c r="KF97" s="11">
        <f t="shared" si="122"/>
        <v>2327.8000000000002</v>
      </c>
      <c r="KM97" s="11">
        <f t="shared" si="123"/>
        <v>0</v>
      </c>
      <c r="KT97" s="11">
        <f t="shared" si="124"/>
        <v>0</v>
      </c>
      <c r="LA97" s="11">
        <f t="shared" si="125"/>
        <v>0</v>
      </c>
      <c r="LH97" s="11">
        <f t="shared" si="126"/>
        <v>0</v>
      </c>
      <c r="LL97" s="3">
        <v>15</v>
      </c>
      <c r="LM97" s="14">
        <v>29.3</v>
      </c>
      <c r="LN97" s="11">
        <v>113</v>
      </c>
      <c r="LO97" s="11">
        <f t="shared" si="127"/>
        <v>3310.9</v>
      </c>
      <c r="LV97" s="11">
        <f t="shared" si="128"/>
        <v>0</v>
      </c>
      <c r="LZ97" s="3">
        <v>90</v>
      </c>
      <c r="MA97" s="14">
        <v>177.2</v>
      </c>
      <c r="MB97" s="11">
        <v>109</v>
      </c>
      <c r="MC97" s="11">
        <f t="shared" si="129"/>
        <v>19314.8</v>
      </c>
      <c r="MG97" s="3">
        <v>35</v>
      </c>
      <c r="MH97" s="14">
        <v>70.2</v>
      </c>
      <c r="MI97" s="11">
        <v>113</v>
      </c>
      <c r="MJ97" s="11">
        <f t="shared" si="130"/>
        <v>7932.6</v>
      </c>
      <c r="MQ97" s="11">
        <f t="shared" si="131"/>
        <v>0</v>
      </c>
      <c r="MX97" s="11">
        <f t="shared" si="132"/>
        <v>0</v>
      </c>
      <c r="NB97" s="3">
        <v>45</v>
      </c>
      <c r="NC97" s="14">
        <v>82.4</v>
      </c>
      <c r="ND97" s="11">
        <v>113</v>
      </c>
      <c r="NE97" s="11">
        <f t="shared" si="133"/>
        <v>9311.2000000000007</v>
      </c>
      <c r="NI97" s="3">
        <v>84</v>
      </c>
      <c r="NJ97" s="14">
        <v>210.5</v>
      </c>
      <c r="NK97" s="11">
        <v>113</v>
      </c>
      <c r="NL97" s="11">
        <f t="shared" si="134"/>
        <v>23786.5</v>
      </c>
      <c r="NP97" s="3">
        <v>40</v>
      </c>
      <c r="NQ97" s="14">
        <v>75.400000000000006</v>
      </c>
      <c r="NR97" s="11">
        <v>112</v>
      </c>
      <c r="NS97" s="11">
        <f t="shared" si="160"/>
        <v>8444.8000000000011</v>
      </c>
      <c r="NW97" s="3">
        <v>5</v>
      </c>
      <c r="NX97" s="14">
        <v>10.1</v>
      </c>
      <c r="NY97" s="11">
        <v>112</v>
      </c>
      <c r="NZ97" s="11">
        <f t="shared" si="135"/>
        <v>1131.2</v>
      </c>
      <c r="OG97" s="11">
        <f t="shared" si="136"/>
        <v>0</v>
      </c>
      <c r="ON97" s="11">
        <f t="shared" si="137"/>
        <v>0</v>
      </c>
      <c r="OU97" s="11">
        <f t="shared" si="138"/>
        <v>0</v>
      </c>
      <c r="PB97" s="11">
        <f t="shared" si="139"/>
        <v>0</v>
      </c>
      <c r="PF97" s="3">
        <v>10</v>
      </c>
      <c r="PG97" s="14">
        <v>20.100000000000001</v>
      </c>
      <c r="PH97" s="11">
        <v>112</v>
      </c>
      <c r="PI97" s="11">
        <f t="shared" si="140"/>
        <v>2251.2000000000003</v>
      </c>
      <c r="PP97" s="11">
        <f t="shared" si="141"/>
        <v>0</v>
      </c>
      <c r="PT97" s="3">
        <v>10</v>
      </c>
      <c r="PU97" s="14">
        <v>19</v>
      </c>
      <c r="PV97" s="11">
        <v>113</v>
      </c>
      <c r="PW97" s="11">
        <f t="shared" si="142"/>
        <v>2147</v>
      </c>
      <c r="QD97" s="11">
        <f t="shared" si="143"/>
        <v>0</v>
      </c>
      <c r="QK97" s="11">
        <f t="shared" si="144"/>
        <v>0</v>
      </c>
      <c r="QO97" s="3">
        <v>15</v>
      </c>
      <c r="QP97" s="14">
        <v>28.5</v>
      </c>
      <c r="QQ97" s="11">
        <v>113</v>
      </c>
      <c r="QR97" s="11">
        <f t="shared" si="145"/>
        <v>3220.5</v>
      </c>
      <c r="QV97" s="3">
        <v>10</v>
      </c>
      <c r="QW97" s="14">
        <v>20.3</v>
      </c>
      <c r="QX97" s="11">
        <v>113</v>
      </c>
      <c r="QY97" s="11">
        <f t="shared" si="161"/>
        <v>2293.9</v>
      </c>
      <c r="RC97" s="3">
        <v>20</v>
      </c>
      <c r="RD97" s="14">
        <v>38.700000000000003</v>
      </c>
      <c r="RE97" s="11">
        <v>113</v>
      </c>
      <c r="RF97" s="11">
        <f t="shared" si="146"/>
        <v>4373.1000000000004</v>
      </c>
      <c r="RJ97" s="3">
        <v>40</v>
      </c>
      <c r="RK97" s="14">
        <v>78.3</v>
      </c>
      <c r="RL97" s="11">
        <v>111</v>
      </c>
      <c r="RM97" s="11">
        <f t="shared" si="147"/>
        <v>8691.2999999999993</v>
      </c>
      <c r="RT97" s="11">
        <f t="shared" si="148"/>
        <v>0</v>
      </c>
      <c r="SA97" s="11">
        <f t="shared" si="149"/>
        <v>0</v>
      </c>
      <c r="SH97" s="11">
        <f t="shared" si="150"/>
        <v>0</v>
      </c>
      <c r="SO97" s="11">
        <f t="shared" si="151"/>
        <v>0</v>
      </c>
      <c r="SV97" s="11">
        <f t="shared" si="152"/>
        <v>0</v>
      </c>
      <c r="TC97" s="11">
        <f t="shared" si="153"/>
        <v>0</v>
      </c>
      <c r="TJ97" s="11">
        <f t="shared" si="154"/>
        <v>0</v>
      </c>
      <c r="TQ97" s="11">
        <f t="shared" si="155"/>
        <v>0</v>
      </c>
      <c r="TX97" s="11">
        <f t="shared" si="156"/>
        <v>0</v>
      </c>
      <c r="UE97" s="11">
        <f t="shared" si="157"/>
        <v>0</v>
      </c>
      <c r="UL97" s="11">
        <f t="shared" si="158"/>
        <v>0</v>
      </c>
      <c r="US97" s="11">
        <f t="shared" si="159"/>
        <v>0</v>
      </c>
    </row>
    <row r="98" spans="1:565" x14ac:dyDescent="0.2">
      <c r="A98" s="52">
        <v>44681</v>
      </c>
      <c r="B98" s="3">
        <v>80</v>
      </c>
      <c r="C98" s="14">
        <v>155.19999999999999</v>
      </c>
      <c r="D98" s="11">
        <v>118</v>
      </c>
      <c r="E98" s="11">
        <f t="shared" si="93"/>
        <v>18313.599999999999</v>
      </c>
      <c r="L98" s="11">
        <f t="shared" si="81"/>
        <v>0</v>
      </c>
      <c r="S98" s="11">
        <f t="shared" si="82"/>
        <v>0</v>
      </c>
      <c r="Z98" s="11">
        <f t="shared" si="83"/>
        <v>0</v>
      </c>
      <c r="AG98" s="11">
        <f t="shared" si="84"/>
        <v>0</v>
      </c>
      <c r="AK98" s="3">
        <v>5</v>
      </c>
      <c r="AL98" s="14">
        <v>9.6</v>
      </c>
      <c r="AM98" s="11">
        <v>121</v>
      </c>
      <c r="AN98" s="11">
        <f t="shared" si="85"/>
        <v>1161.5999999999999</v>
      </c>
      <c r="AR98" s="3">
        <v>30</v>
      </c>
      <c r="AS98" s="14">
        <v>55.7</v>
      </c>
      <c r="AT98" s="11">
        <v>119</v>
      </c>
      <c r="AU98" s="11">
        <f t="shared" si="86"/>
        <v>6628.3</v>
      </c>
      <c r="AY98" s="3">
        <v>25</v>
      </c>
      <c r="AZ98" s="14">
        <v>49</v>
      </c>
      <c r="BA98" s="11">
        <v>119</v>
      </c>
      <c r="BB98" s="11">
        <f t="shared" si="87"/>
        <v>5831</v>
      </c>
      <c r="BI98" s="11">
        <f t="shared" si="88"/>
        <v>0</v>
      </c>
      <c r="BP98" s="11">
        <f t="shared" si="91"/>
        <v>0</v>
      </c>
      <c r="BW98" s="11">
        <f t="shared" si="92"/>
        <v>0</v>
      </c>
      <c r="CA98" s="3">
        <v>30</v>
      </c>
      <c r="CB98" s="14">
        <v>53.7</v>
      </c>
      <c r="CC98" s="11">
        <v>118</v>
      </c>
      <c r="CD98" s="11">
        <f t="shared" si="89"/>
        <v>6336.6</v>
      </c>
      <c r="CK98" s="11">
        <f t="shared" si="90"/>
        <v>0</v>
      </c>
      <c r="CR98" s="11">
        <f t="shared" si="94"/>
        <v>0</v>
      </c>
      <c r="CY98" s="11">
        <f t="shared" si="95"/>
        <v>0</v>
      </c>
      <c r="DF98" s="11">
        <f t="shared" si="98"/>
        <v>0</v>
      </c>
      <c r="DM98" s="11">
        <f t="shared" si="100"/>
        <v>0</v>
      </c>
      <c r="DQ98" s="3">
        <v>15</v>
      </c>
      <c r="DR98" s="14">
        <v>29.5</v>
      </c>
      <c r="DS98" s="11">
        <v>119</v>
      </c>
      <c r="DT98" s="11">
        <f t="shared" si="96"/>
        <v>3510.5</v>
      </c>
      <c r="DX98" s="3">
        <v>5</v>
      </c>
      <c r="DY98" s="14">
        <v>9.9</v>
      </c>
      <c r="DZ98" s="11">
        <v>119</v>
      </c>
      <c r="EA98" s="11">
        <f t="shared" si="99"/>
        <v>1178.1000000000001</v>
      </c>
      <c r="EH98" s="11">
        <f t="shared" si="97"/>
        <v>0</v>
      </c>
      <c r="EL98" s="3">
        <v>11</v>
      </c>
      <c r="EM98" s="14">
        <v>20</v>
      </c>
      <c r="EN98" s="11">
        <v>119</v>
      </c>
      <c r="EO98" s="11">
        <f t="shared" si="112"/>
        <v>2380</v>
      </c>
      <c r="EV98" s="11">
        <f t="shared" si="101"/>
        <v>0</v>
      </c>
      <c r="FC98" s="11">
        <f t="shared" si="102"/>
        <v>0</v>
      </c>
      <c r="FJ98" s="11">
        <f t="shared" si="103"/>
        <v>0</v>
      </c>
      <c r="FQ98" s="11">
        <f t="shared" si="104"/>
        <v>0</v>
      </c>
      <c r="FX98" s="11">
        <f t="shared" si="105"/>
        <v>0</v>
      </c>
      <c r="GB98" s="3">
        <v>18</v>
      </c>
      <c r="GC98" s="14">
        <v>36.200000000000003</v>
      </c>
      <c r="GD98" s="11">
        <v>119</v>
      </c>
      <c r="GE98" s="11">
        <f t="shared" si="106"/>
        <v>4307.8</v>
      </c>
      <c r="GI98" s="3">
        <v>5</v>
      </c>
      <c r="GJ98" s="14">
        <v>9.6</v>
      </c>
      <c r="GK98" s="11">
        <v>119</v>
      </c>
      <c r="GL98" s="11">
        <f t="shared" si="107"/>
        <v>1142.3999999999999</v>
      </c>
      <c r="GS98" s="11">
        <f t="shared" si="108"/>
        <v>0</v>
      </c>
      <c r="GZ98" s="11">
        <f t="shared" si="109"/>
        <v>0</v>
      </c>
      <c r="HG98" s="11">
        <f t="shared" si="110"/>
        <v>0</v>
      </c>
      <c r="HN98" s="11">
        <f t="shared" si="111"/>
        <v>0</v>
      </c>
      <c r="HU98" s="11">
        <f t="shared" si="113"/>
        <v>0</v>
      </c>
      <c r="HY98" s="3">
        <v>10</v>
      </c>
      <c r="HZ98" s="14">
        <v>20.100000000000001</v>
      </c>
      <c r="IA98" s="11">
        <v>119</v>
      </c>
      <c r="IB98" s="11">
        <f t="shared" si="114"/>
        <v>2391.9</v>
      </c>
      <c r="IF98" s="3">
        <v>5</v>
      </c>
      <c r="IG98" s="14">
        <v>9.3000000000000007</v>
      </c>
      <c r="IH98" s="11">
        <v>119</v>
      </c>
      <c r="II98" s="11">
        <f t="shared" si="115"/>
        <v>1106.7</v>
      </c>
      <c r="IP98" s="11">
        <f t="shared" si="116"/>
        <v>0</v>
      </c>
      <c r="IT98" s="3">
        <v>20</v>
      </c>
      <c r="IU98" s="14">
        <v>33.4</v>
      </c>
      <c r="IV98" s="11">
        <v>122</v>
      </c>
      <c r="IW98" s="11">
        <f t="shared" si="117"/>
        <v>4074.7999999999997</v>
      </c>
      <c r="JD98" s="11">
        <f t="shared" si="118"/>
        <v>0</v>
      </c>
      <c r="JK98" s="11">
        <f t="shared" si="119"/>
        <v>0</v>
      </c>
      <c r="JR98" s="11">
        <f t="shared" si="120"/>
        <v>0</v>
      </c>
      <c r="JY98" s="11">
        <f t="shared" si="121"/>
        <v>0</v>
      </c>
      <c r="KF98" s="11">
        <f t="shared" si="122"/>
        <v>0</v>
      </c>
      <c r="KM98" s="11">
        <f t="shared" si="123"/>
        <v>0</v>
      </c>
      <c r="KT98" s="11">
        <f t="shared" si="124"/>
        <v>0</v>
      </c>
      <c r="LA98" s="11">
        <f t="shared" si="125"/>
        <v>0</v>
      </c>
      <c r="LH98" s="11">
        <f t="shared" si="126"/>
        <v>0</v>
      </c>
      <c r="LL98" s="3">
        <v>5</v>
      </c>
      <c r="LM98" s="14">
        <v>9.8000000000000007</v>
      </c>
      <c r="LN98" s="11">
        <v>119</v>
      </c>
      <c r="LO98" s="11">
        <f t="shared" si="127"/>
        <v>1166.2</v>
      </c>
      <c r="LV98" s="11">
        <f t="shared" si="128"/>
        <v>0</v>
      </c>
      <c r="LZ98" s="3">
        <v>90</v>
      </c>
      <c r="MA98" s="14">
        <v>182.8</v>
      </c>
      <c r="MB98" s="11">
        <v>114</v>
      </c>
      <c r="MC98" s="11">
        <f t="shared" si="129"/>
        <v>20839.2</v>
      </c>
      <c r="MG98" s="3">
        <v>25</v>
      </c>
      <c r="MH98" s="14">
        <v>49.2</v>
      </c>
      <c r="MI98" s="11">
        <v>119</v>
      </c>
      <c r="MJ98" s="11">
        <f t="shared" si="130"/>
        <v>5854.8</v>
      </c>
      <c r="MQ98" s="11">
        <f t="shared" si="131"/>
        <v>0</v>
      </c>
      <c r="MX98" s="11">
        <f t="shared" si="132"/>
        <v>0</v>
      </c>
      <c r="NB98" s="3">
        <v>25</v>
      </c>
      <c r="NC98" s="14">
        <v>47.9</v>
      </c>
      <c r="ND98" s="11">
        <v>119</v>
      </c>
      <c r="NE98" s="11">
        <f t="shared" si="133"/>
        <v>5700.0999999999995</v>
      </c>
      <c r="NI98" s="3">
        <v>62</v>
      </c>
      <c r="NJ98" s="14">
        <v>131.30000000000001</v>
      </c>
      <c r="NK98" s="11">
        <v>119</v>
      </c>
      <c r="NL98" s="11">
        <f t="shared" si="134"/>
        <v>15624.7</v>
      </c>
      <c r="NP98" s="3">
        <v>40</v>
      </c>
      <c r="NQ98" s="14">
        <v>76.5</v>
      </c>
      <c r="NR98" s="11">
        <v>118</v>
      </c>
      <c r="NS98" s="11">
        <f t="shared" si="160"/>
        <v>9027</v>
      </c>
      <c r="NW98" s="3">
        <v>10</v>
      </c>
      <c r="NX98" s="14">
        <v>19.600000000000001</v>
      </c>
      <c r="NY98" s="11">
        <v>118</v>
      </c>
      <c r="NZ98" s="11">
        <f t="shared" si="135"/>
        <v>2312.8000000000002</v>
      </c>
      <c r="OG98" s="11">
        <f t="shared" si="136"/>
        <v>0</v>
      </c>
      <c r="ON98" s="11">
        <f t="shared" si="137"/>
        <v>0</v>
      </c>
      <c r="OU98" s="11">
        <f t="shared" si="138"/>
        <v>0</v>
      </c>
      <c r="PB98" s="11">
        <f t="shared" si="139"/>
        <v>0</v>
      </c>
      <c r="PF98" s="3">
        <v>20</v>
      </c>
      <c r="PG98" s="14">
        <v>37</v>
      </c>
      <c r="PH98" s="11">
        <v>118</v>
      </c>
      <c r="PI98" s="11">
        <f t="shared" si="140"/>
        <v>4366</v>
      </c>
      <c r="PP98" s="11">
        <f t="shared" si="141"/>
        <v>0</v>
      </c>
      <c r="PW98" s="11">
        <f t="shared" si="142"/>
        <v>0</v>
      </c>
      <c r="QD98" s="11">
        <f t="shared" si="143"/>
        <v>0</v>
      </c>
      <c r="QK98" s="11">
        <f t="shared" si="144"/>
        <v>0</v>
      </c>
      <c r="QO98" s="3">
        <v>5</v>
      </c>
      <c r="QP98" s="14">
        <v>10.3</v>
      </c>
      <c r="QQ98" s="11">
        <v>119</v>
      </c>
      <c r="QR98" s="11">
        <f t="shared" si="145"/>
        <v>1225.7</v>
      </c>
      <c r="QV98" s="3">
        <v>8</v>
      </c>
      <c r="QW98" s="14">
        <v>16.399999999999999</v>
      </c>
      <c r="QX98" s="11">
        <v>119</v>
      </c>
      <c r="QY98" s="11">
        <f t="shared" si="161"/>
        <v>1951.6</v>
      </c>
      <c r="RC98" s="3">
        <v>15</v>
      </c>
      <c r="RD98" s="14">
        <v>29.2</v>
      </c>
      <c r="RE98" s="11">
        <v>119</v>
      </c>
      <c r="RF98" s="11">
        <f t="shared" si="146"/>
        <v>3474.7999999999997</v>
      </c>
      <c r="RJ98" s="3">
        <v>45</v>
      </c>
      <c r="RK98" s="14">
        <v>92.2</v>
      </c>
      <c r="RL98" s="11">
        <v>116</v>
      </c>
      <c r="RM98" s="11">
        <f t="shared" si="147"/>
        <v>10695.2</v>
      </c>
      <c r="RT98" s="11">
        <f t="shared" si="148"/>
        <v>0</v>
      </c>
      <c r="SA98" s="11">
        <f t="shared" si="149"/>
        <v>0</v>
      </c>
      <c r="SH98" s="11">
        <f t="shared" si="150"/>
        <v>0</v>
      </c>
      <c r="SO98" s="11">
        <f t="shared" si="151"/>
        <v>0</v>
      </c>
      <c r="SV98" s="11">
        <f t="shared" si="152"/>
        <v>0</v>
      </c>
      <c r="TC98" s="11">
        <f t="shared" si="153"/>
        <v>0</v>
      </c>
      <c r="TJ98" s="11">
        <f t="shared" si="154"/>
        <v>0</v>
      </c>
      <c r="TQ98" s="11">
        <f t="shared" si="155"/>
        <v>0</v>
      </c>
      <c r="TX98" s="11">
        <f t="shared" si="156"/>
        <v>0</v>
      </c>
      <c r="UE98" s="11">
        <f t="shared" si="157"/>
        <v>0</v>
      </c>
      <c r="UL98" s="11">
        <f t="shared" si="158"/>
        <v>0</v>
      </c>
      <c r="US98" s="11">
        <f t="shared" si="159"/>
        <v>0</v>
      </c>
    </row>
    <row r="99" spans="1:565" x14ac:dyDescent="0.2">
      <c r="A99" s="52">
        <v>44682</v>
      </c>
      <c r="B99" s="3">
        <v>280</v>
      </c>
      <c r="C99" s="14">
        <v>555.9</v>
      </c>
      <c r="D99" s="11">
        <v>121</v>
      </c>
      <c r="E99" s="11">
        <f t="shared" si="93"/>
        <v>67263.899999999994</v>
      </c>
      <c r="I99" s="3">
        <v>63</v>
      </c>
      <c r="J99" s="14">
        <v>70.900000000000006</v>
      </c>
      <c r="K99" s="11">
        <v>122</v>
      </c>
      <c r="L99" s="11">
        <f t="shared" si="81"/>
        <v>8649.8000000000011</v>
      </c>
      <c r="S99" s="11">
        <f t="shared" si="82"/>
        <v>0</v>
      </c>
      <c r="Z99" s="11">
        <f t="shared" si="83"/>
        <v>0</v>
      </c>
      <c r="AG99" s="11">
        <f t="shared" si="84"/>
        <v>0</v>
      </c>
      <c r="AK99" s="3">
        <v>15</v>
      </c>
      <c r="AL99" s="14">
        <v>24.8</v>
      </c>
      <c r="AM99" s="11">
        <v>124</v>
      </c>
      <c r="AN99" s="11">
        <f t="shared" si="85"/>
        <v>3075.2000000000003</v>
      </c>
      <c r="AR99" s="3">
        <v>45</v>
      </c>
      <c r="AS99" s="14">
        <v>100.8</v>
      </c>
      <c r="AT99" s="11">
        <v>122</v>
      </c>
      <c r="AU99" s="11">
        <f t="shared" si="86"/>
        <v>12297.6</v>
      </c>
      <c r="AY99" s="3">
        <v>43</v>
      </c>
      <c r="AZ99" s="14">
        <v>92.1</v>
      </c>
      <c r="BA99" s="11">
        <v>122</v>
      </c>
      <c r="BB99" s="11">
        <f t="shared" si="87"/>
        <v>11236.199999999999</v>
      </c>
      <c r="BF99" s="3">
        <v>23</v>
      </c>
      <c r="BG99" s="14">
        <v>53.6</v>
      </c>
      <c r="BH99" s="11">
        <v>122</v>
      </c>
      <c r="BI99" s="11">
        <f t="shared" si="88"/>
        <v>6539.2</v>
      </c>
      <c r="BP99" s="11">
        <f t="shared" si="91"/>
        <v>0</v>
      </c>
      <c r="BW99" s="11">
        <f t="shared" si="92"/>
        <v>0</v>
      </c>
      <c r="CA99" s="3">
        <v>125</v>
      </c>
      <c r="CB99" s="14">
        <v>249.8</v>
      </c>
      <c r="CC99" s="11">
        <v>121</v>
      </c>
      <c r="CD99" s="11">
        <f t="shared" si="89"/>
        <v>30225.800000000003</v>
      </c>
      <c r="CK99" s="11">
        <f t="shared" si="90"/>
        <v>0</v>
      </c>
      <c r="CR99" s="11">
        <f t="shared" si="94"/>
        <v>0</v>
      </c>
      <c r="CY99" s="11">
        <f t="shared" si="95"/>
        <v>0</v>
      </c>
      <c r="DF99" s="11">
        <f t="shared" si="98"/>
        <v>0</v>
      </c>
      <c r="DM99" s="11">
        <f t="shared" si="100"/>
        <v>0</v>
      </c>
      <c r="DQ99" s="3">
        <v>60</v>
      </c>
      <c r="DR99" s="14">
        <v>113.8</v>
      </c>
      <c r="DS99" s="11">
        <v>122</v>
      </c>
      <c r="DT99" s="11">
        <f t="shared" si="96"/>
        <v>13883.6</v>
      </c>
      <c r="DX99" s="3">
        <v>15</v>
      </c>
      <c r="DY99" s="14">
        <v>29.1</v>
      </c>
      <c r="DZ99" s="11">
        <v>122</v>
      </c>
      <c r="EA99" s="11">
        <f t="shared" si="99"/>
        <v>3550.2000000000003</v>
      </c>
      <c r="EE99" s="3">
        <v>40</v>
      </c>
      <c r="EF99" s="14">
        <v>72.7</v>
      </c>
      <c r="EG99" s="11">
        <v>122</v>
      </c>
      <c r="EH99" s="11">
        <f t="shared" si="97"/>
        <v>8869.4</v>
      </c>
      <c r="EL99" s="3">
        <v>40</v>
      </c>
      <c r="EM99" s="14">
        <v>69.3</v>
      </c>
      <c r="EN99" s="11">
        <v>122</v>
      </c>
      <c r="EO99" s="11">
        <f t="shared" si="112"/>
        <v>8454.6</v>
      </c>
      <c r="EV99" s="11">
        <f t="shared" si="101"/>
        <v>0</v>
      </c>
      <c r="FC99" s="11">
        <f t="shared" si="102"/>
        <v>0</v>
      </c>
      <c r="FJ99" s="11">
        <f t="shared" si="103"/>
        <v>0</v>
      </c>
      <c r="FQ99" s="11">
        <f t="shared" si="104"/>
        <v>0</v>
      </c>
      <c r="FX99" s="11">
        <f t="shared" si="105"/>
        <v>0</v>
      </c>
      <c r="GB99" s="3">
        <v>40</v>
      </c>
      <c r="GC99" s="14">
        <v>77.2</v>
      </c>
      <c r="GD99" s="11">
        <v>122</v>
      </c>
      <c r="GE99" s="11">
        <f t="shared" si="106"/>
        <v>9418.4</v>
      </c>
      <c r="GI99" s="3">
        <v>25</v>
      </c>
      <c r="GJ99" s="14">
        <v>46.1</v>
      </c>
      <c r="GK99" s="11">
        <v>122</v>
      </c>
      <c r="GL99" s="11">
        <f t="shared" si="107"/>
        <v>5624.2</v>
      </c>
      <c r="GS99" s="11">
        <f t="shared" si="108"/>
        <v>0</v>
      </c>
      <c r="GZ99" s="11">
        <f t="shared" si="109"/>
        <v>0</v>
      </c>
      <c r="HG99" s="11">
        <f t="shared" si="110"/>
        <v>0</v>
      </c>
      <c r="HN99" s="11">
        <f t="shared" si="111"/>
        <v>0</v>
      </c>
      <c r="HU99" s="11">
        <f t="shared" si="113"/>
        <v>0</v>
      </c>
      <c r="HY99" s="3">
        <v>30</v>
      </c>
      <c r="HZ99" s="14">
        <v>53.4</v>
      </c>
      <c r="IA99" s="11">
        <v>122</v>
      </c>
      <c r="IB99" s="11">
        <f t="shared" si="114"/>
        <v>6514.8</v>
      </c>
      <c r="IF99" s="3">
        <v>35</v>
      </c>
      <c r="IG99" s="14">
        <v>64.099999999999994</v>
      </c>
      <c r="IH99" s="11">
        <v>122</v>
      </c>
      <c r="II99" s="11">
        <f t="shared" si="115"/>
        <v>7820.1999999999989</v>
      </c>
      <c r="IP99" s="11">
        <f t="shared" si="116"/>
        <v>0</v>
      </c>
      <c r="IW99" s="11">
        <f t="shared" si="117"/>
        <v>0</v>
      </c>
      <c r="JD99" s="11">
        <f t="shared" si="118"/>
        <v>0</v>
      </c>
      <c r="JK99" s="11">
        <f t="shared" si="119"/>
        <v>0</v>
      </c>
      <c r="JR99" s="11">
        <f t="shared" si="120"/>
        <v>0</v>
      </c>
      <c r="JY99" s="11">
        <f t="shared" si="121"/>
        <v>0</v>
      </c>
      <c r="KC99" s="3">
        <v>15</v>
      </c>
      <c r="KD99" s="14">
        <v>26.3</v>
      </c>
      <c r="KE99" s="11">
        <v>122</v>
      </c>
      <c r="KF99" s="11">
        <f t="shared" si="122"/>
        <v>3208.6</v>
      </c>
      <c r="KM99" s="11">
        <f t="shared" si="123"/>
        <v>0</v>
      </c>
      <c r="KT99" s="11">
        <f t="shared" si="124"/>
        <v>0</v>
      </c>
      <c r="LA99" s="11">
        <f t="shared" si="125"/>
        <v>0</v>
      </c>
      <c r="LH99" s="11">
        <f t="shared" si="126"/>
        <v>0</v>
      </c>
      <c r="LL99" s="3">
        <v>35</v>
      </c>
      <c r="LM99" s="14">
        <v>60.8</v>
      </c>
      <c r="LN99" s="11">
        <v>122</v>
      </c>
      <c r="LO99" s="11">
        <f t="shared" si="127"/>
        <v>7417.5999999999995</v>
      </c>
      <c r="LV99" s="11">
        <f t="shared" si="128"/>
        <v>0</v>
      </c>
      <c r="LZ99" s="3">
        <v>200</v>
      </c>
      <c r="MA99" s="14">
        <v>460.3</v>
      </c>
      <c r="MB99" s="11">
        <v>117</v>
      </c>
      <c r="MC99" s="11">
        <f t="shared" si="129"/>
        <v>53855.1</v>
      </c>
      <c r="ME99" s="11">
        <v>37000</v>
      </c>
      <c r="MG99" s="3">
        <v>65</v>
      </c>
      <c r="MH99" s="14">
        <v>132</v>
      </c>
      <c r="MI99" s="11">
        <v>122</v>
      </c>
      <c r="MJ99" s="11">
        <f t="shared" si="130"/>
        <v>16104</v>
      </c>
      <c r="MQ99" s="11">
        <f t="shared" si="131"/>
        <v>0</v>
      </c>
      <c r="MX99" s="11">
        <f t="shared" si="132"/>
        <v>0</v>
      </c>
      <c r="NB99" s="3">
        <v>55</v>
      </c>
      <c r="NC99" s="14">
        <v>129.19999999999999</v>
      </c>
      <c r="ND99" s="11">
        <v>122</v>
      </c>
      <c r="NE99" s="11">
        <f t="shared" si="133"/>
        <v>15762.399999999998</v>
      </c>
      <c r="NI99" s="3">
        <v>105</v>
      </c>
      <c r="NJ99" s="14">
        <v>240.1</v>
      </c>
      <c r="NK99" s="11">
        <v>122</v>
      </c>
      <c r="NL99" s="11">
        <f t="shared" si="134"/>
        <v>29292.2</v>
      </c>
      <c r="NP99" s="3">
        <v>110</v>
      </c>
      <c r="NQ99" s="14">
        <v>187.9</v>
      </c>
      <c r="NR99" s="11">
        <v>121</v>
      </c>
      <c r="NS99" s="11">
        <f t="shared" si="160"/>
        <v>22735.9</v>
      </c>
      <c r="NW99" s="3">
        <v>30</v>
      </c>
      <c r="NX99" s="14">
        <v>50.2</v>
      </c>
      <c r="NY99" s="11">
        <v>121</v>
      </c>
      <c r="NZ99" s="11">
        <f t="shared" si="135"/>
        <v>6074.2000000000007</v>
      </c>
      <c r="OG99" s="11">
        <f t="shared" si="136"/>
        <v>0</v>
      </c>
      <c r="ON99" s="11">
        <f t="shared" si="137"/>
        <v>0</v>
      </c>
      <c r="OU99" s="11">
        <f t="shared" si="138"/>
        <v>0</v>
      </c>
      <c r="PB99" s="11">
        <f t="shared" si="139"/>
        <v>0</v>
      </c>
      <c r="PF99" s="3">
        <v>30</v>
      </c>
      <c r="PG99" s="14">
        <v>52.1</v>
      </c>
      <c r="PH99" s="11">
        <v>121</v>
      </c>
      <c r="PI99" s="11">
        <f t="shared" si="140"/>
        <v>6304.1</v>
      </c>
      <c r="PP99" s="11">
        <f t="shared" si="141"/>
        <v>0</v>
      </c>
      <c r="PT99" s="3">
        <v>10</v>
      </c>
      <c r="PU99" s="14">
        <v>17.100000000000001</v>
      </c>
      <c r="PV99" s="11">
        <v>122</v>
      </c>
      <c r="PW99" s="11">
        <f t="shared" si="142"/>
        <v>2086.2000000000003</v>
      </c>
      <c r="QD99" s="11">
        <f t="shared" si="143"/>
        <v>0</v>
      </c>
      <c r="QH99" s="3">
        <v>930</v>
      </c>
      <c r="QI99" s="14">
        <v>1780.4</v>
      </c>
      <c r="QJ99" s="11">
        <v>108</v>
      </c>
      <c r="QK99" s="11">
        <f t="shared" si="144"/>
        <v>192283.2</v>
      </c>
      <c r="QM99" s="28">
        <f>QK99+QM64</f>
        <v>223496.7</v>
      </c>
      <c r="QO99" s="3">
        <v>25</v>
      </c>
      <c r="QP99" s="14">
        <v>44</v>
      </c>
      <c r="QQ99" s="11">
        <v>122</v>
      </c>
      <c r="QR99" s="11">
        <f t="shared" si="145"/>
        <v>5368</v>
      </c>
      <c r="QV99" s="3">
        <v>10</v>
      </c>
      <c r="QW99" s="14">
        <v>19.899999999999999</v>
      </c>
      <c r="QX99" s="11">
        <v>122</v>
      </c>
      <c r="QY99" s="11">
        <f t="shared" si="161"/>
        <v>2427.7999999999997</v>
      </c>
      <c r="RC99" s="3">
        <v>25</v>
      </c>
      <c r="RD99" s="14">
        <v>56.9</v>
      </c>
      <c r="RE99" s="11">
        <v>122</v>
      </c>
      <c r="RF99" s="11">
        <f t="shared" si="146"/>
        <v>6941.8</v>
      </c>
      <c r="RJ99" s="3">
        <v>60</v>
      </c>
      <c r="RK99" s="14">
        <v>113</v>
      </c>
      <c r="RL99" s="11">
        <v>119</v>
      </c>
      <c r="RM99" s="11">
        <f t="shared" si="147"/>
        <v>13447</v>
      </c>
      <c r="RO99" s="11">
        <f>SUM(RM93:RM99)</f>
        <v>66081</v>
      </c>
      <c r="RT99" s="11">
        <f t="shared" si="148"/>
        <v>0</v>
      </c>
      <c r="SA99" s="11">
        <f t="shared" si="149"/>
        <v>0</v>
      </c>
      <c r="SH99" s="11">
        <f t="shared" si="150"/>
        <v>0</v>
      </c>
      <c r="SO99" s="11">
        <f t="shared" si="151"/>
        <v>0</v>
      </c>
      <c r="SV99" s="11">
        <f t="shared" si="152"/>
        <v>0</v>
      </c>
      <c r="TC99" s="11">
        <f t="shared" si="153"/>
        <v>0</v>
      </c>
      <c r="TJ99" s="11">
        <f t="shared" si="154"/>
        <v>0</v>
      </c>
      <c r="TQ99" s="11">
        <f t="shared" si="155"/>
        <v>0</v>
      </c>
      <c r="TX99" s="11">
        <f t="shared" si="156"/>
        <v>0</v>
      </c>
      <c r="UE99" s="11">
        <f t="shared" si="157"/>
        <v>0</v>
      </c>
      <c r="UL99" s="11">
        <f t="shared" si="158"/>
        <v>0</v>
      </c>
      <c r="US99" s="11">
        <f t="shared" si="159"/>
        <v>0</v>
      </c>
    </row>
    <row r="100" spans="1:565" x14ac:dyDescent="0.2">
      <c r="A100" s="52">
        <v>44683</v>
      </c>
      <c r="B100" s="3">
        <v>50</v>
      </c>
      <c r="C100" s="14">
        <v>90.4</v>
      </c>
      <c r="D100" s="11">
        <v>124</v>
      </c>
      <c r="E100" s="11">
        <f>C100*D100</f>
        <v>11209.6</v>
      </c>
      <c r="L100" s="11">
        <f t="shared" si="81"/>
        <v>0</v>
      </c>
      <c r="S100" s="11">
        <f t="shared" si="82"/>
        <v>0</v>
      </c>
      <c r="Z100" s="11">
        <f t="shared" si="83"/>
        <v>0</v>
      </c>
      <c r="AG100" s="11">
        <f t="shared" si="84"/>
        <v>0</v>
      </c>
      <c r="AK100" s="3">
        <v>10</v>
      </c>
      <c r="AL100" s="14">
        <v>16.100000000000001</v>
      </c>
      <c r="AM100" s="11">
        <v>127</v>
      </c>
      <c r="AN100" s="11">
        <f t="shared" si="85"/>
        <v>2044.7000000000003</v>
      </c>
      <c r="AR100" s="3">
        <v>40</v>
      </c>
      <c r="AS100" s="14">
        <v>79.2</v>
      </c>
      <c r="AT100" s="11">
        <v>125</v>
      </c>
      <c r="AU100" s="11">
        <f t="shared" si="86"/>
        <v>9900</v>
      </c>
      <c r="AY100" s="3">
        <v>30</v>
      </c>
      <c r="AZ100" s="14">
        <v>58.2</v>
      </c>
      <c r="BA100" s="11">
        <v>125</v>
      </c>
      <c r="BB100" s="11">
        <f>AZ100*BA100</f>
        <v>7275</v>
      </c>
      <c r="BF100" s="3">
        <v>5</v>
      </c>
      <c r="BG100" s="14">
        <v>10.7</v>
      </c>
      <c r="BH100" s="11">
        <v>125</v>
      </c>
      <c r="BI100" s="11">
        <f t="shared" si="88"/>
        <v>1337.5</v>
      </c>
      <c r="BP100" s="11">
        <f t="shared" si="91"/>
        <v>0</v>
      </c>
      <c r="BW100" s="11">
        <f t="shared" si="92"/>
        <v>0</v>
      </c>
      <c r="CA100" s="3">
        <v>20</v>
      </c>
      <c r="CB100" s="14">
        <v>40.1</v>
      </c>
      <c r="CC100" s="11">
        <v>124</v>
      </c>
      <c r="CD100" s="11">
        <f t="shared" si="89"/>
        <v>4972.4000000000005</v>
      </c>
      <c r="CK100" s="11">
        <f t="shared" si="90"/>
        <v>0</v>
      </c>
      <c r="CR100" s="11">
        <f t="shared" si="94"/>
        <v>0</v>
      </c>
      <c r="CY100" s="11">
        <f t="shared" si="95"/>
        <v>0</v>
      </c>
      <c r="DF100" s="11">
        <f t="shared" si="98"/>
        <v>0</v>
      </c>
      <c r="DM100" s="11">
        <f t="shared" si="100"/>
        <v>0</v>
      </c>
      <c r="DT100" s="11">
        <f t="shared" si="96"/>
        <v>0</v>
      </c>
      <c r="EA100" s="11">
        <f t="shared" si="99"/>
        <v>0</v>
      </c>
      <c r="EE100" s="3">
        <v>10</v>
      </c>
      <c r="EF100" s="14">
        <v>19.7</v>
      </c>
      <c r="EG100" s="11">
        <v>125</v>
      </c>
      <c r="EH100" s="11">
        <f t="shared" si="97"/>
        <v>2462.5</v>
      </c>
      <c r="EL100" s="3">
        <v>5</v>
      </c>
      <c r="EM100" s="14">
        <v>10.1</v>
      </c>
      <c r="EN100" s="11">
        <v>125</v>
      </c>
      <c r="EO100" s="11">
        <f t="shared" si="112"/>
        <v>1262.5</v>
      </c>
      <c r="EV100" s="11">
        <f t="shared" si="101"/>
        <v>0</v>
      </c>
      <c r="FC100" s="11">
        <f t="shared" si="102"/>
        <v>0</v>
      </c>
      <c r="FJ100" s="11">
        <f t="shared" si="103"/>
        <v>0</v>
      </c>
      <c r="FQ100" s="11">
        <f t="shared" si="104"/>
        <v>0</v>
      </c>
      <c r="FX100" s="11">
        <f t="shared" si="105"/>
        <v>0</v>
      </c>
      <c r="GB100" s="3">
        <v>15</v>
      </c>
      <c r="GC100" s="14">
        <v>34.6</v>
      </c>
      <c r="GD100" s="11">
        <v>128</v>
      </c>
      <c r="GE100" s="11">
        <f t="shared" si="106"/>
        <v>4428.8</v>
      </c>
      <c r="GI100" s="3">
        <v>5</v>
      </c>
      <c r="GJ100" s="14">
        <v>9.8000000000000007</v>
      </c>
      <c r="GK100" s="11">
        <v>125</v>
      </c>
      <c r="GL100" s="11">
        <f t="shared" si="107"/>
        <v>1225</v>
      </c>
      <c r="GP100" s="3">
        <v>25</v>
      </c>
      <c r="GQ100" s="14">
        <v>50.4</v>
      </c>
      <c r="GR100" s="11">
        <v>125</v>
      </c>
      <c r="GS100" s="11">
        <f t="shared" si="108"/>
        <v>6300</v>
      </c>
      <c r="GZ100" s="11">
        <f t="shared" si="109"/>
        <v>0</v>
      </c>
      <c r="HG100" s="11">
        <f t="shared" si="110"/>
        <v>0</v>
      </c>
      <c r="HN100" s="11">
        <f t="shared" si="111"/>
        <v>0</v>
      </c>
      <c r="HU100" s="11">
        <f t="shared" si="113"/>
        <v>0</v>
      </c>
      <c r="HY100" s="3">
        <v>10</v>
      </c>
      <c r="HZ100" s="14">
        <v>20.8</v>
      </c>
      <c r="IA100" s="11">
        <v>125</v>
      </c>
      <c r="IB100" s="11">
        <f t="shared" si="114"/>
        <v>2600</v>
      </c>
      <c r="II100" s="11">
        <f t="shared" si="115"/>
        <v>0</v>
      </c>
      <c r="IP100" s="11">
        <f t="shared" si="116"/>
        <v>0</v>
      </c>
      <c r="IW100" s="11">
        <f t="shared" si="117"/>
        <v>0</v>
      </c>
      <c r="JD100" s="11">
        <f t="shared" si="118"/>
        <v>0</v>
      </c>
      <c r="JK100" s="11">
        <f t="shared" si="119"/>
        <v>0</v>
      </c>
      <c r="JR100" s="11">
        <f t="shared" si="120"/>
        <v>0</v>
      </c>
      <c r="JY100" s="11">
        <f t="shared" si="121"/>
        <v>0</v>
      </c>
      <c r="KF100" s="11">
        <f t="shared" si="122"/>
        <v>0</v>
      </c>
      <c r="KM100" s="11">
        <f t="shared" si="123"/>
        <v>0</v>
      </c>
      <c r="KQ100" s="3">
        <v>60</v>
      </c>
      <c r="KR100" s="14">
        <v>110.2</v>
      </c>
      <c r="KS100" s="11">
        <v>125</v>
      </c>
      <c r="KT100" s="11">
        <f t="shared" si="124"/>
        <v>13775</v>
      </c>
      <c r="LA100" s="11">
        <f t="shared" si="125"/>
        <v>0</v>
      </c>
      <c r="LH100" s="11">
        <f t="shared" si="126"/>
        <v>0</v>
      </c>
      <c r="LL100" s="3">
        <v>7</v>
      </c>
      <c r="LM100" s="14">
        <v>13.8</v>
      </c>
      <c r="LN100" s="11">
        <v>125</v>
      </c>
      <c r="LO100" s="11">
        <f t="shared" si="127"/>
        <v>1725</v>
      </c>
      <c r="LV100" s="11">
        <f t="shared" si="128"/>
        <v>0</v>
      </c>
      <c r="LZ100" s="3">
        <v>140</v>
      </c>
      <c r="MA100" s="14">
        <v>281.2</v>
      </c>
      <c r="MB100" s="11">
        <v>120</v>
      </c>
      <c r="MC100" s="11">
        <f t="shared" si="129"/>
        <v>33744</v>
      </c>
      <c r="MJ100" s="11">
        <f t="shared" si="130"/>
        <v>0</v>
      </c>
      <c r="MQ100" s="11">
        <f t="shared" si="131"/>
        <v>0</v>
      </c>
      <c r="MX100" s="11">
        <f t="shared" si="132"/>
        <v>0</v>
      </c>
      <c r="NB100" s="3">
        <v>60</v>
      </c>
      <c r="NC100" s="14">
        <v>119.7</v>
      </c>
      <c r="ND100" s="11">
        <v>125</v>
      </c>
      <c r="NE100" s="11">
        <f t="shared" si="133"/>
        <v>14962.5</v>
      </c>
      <c r="NI100" s="3">
        <v>200</v>
      </c>
      <c r="NJ100" s="14">
        <v>413.6</v>
      </c>
      <c r="NK100" s="11">
        <v>125</v>
      </c>
      <c r="NL100" s="11">
        <f t="shared" si="134"/>
        <v>51700</v>
      </c>
      <c r="NP100" s="3">
        <v>5</v>
      </c>
      <c r="NQ100" s="14">
        <v>11.1</v>
      </c>
      <c r="NR100" s="11">
        <v>124</v>
      </c>
      <c r="NS100" s="11">
        <f t="shared" si="160"/>
        <v>1376.3999999999999</v>
      </c>
      <c r="NW100" s="3">
        <v>5</v>
      </c>
      <c r="NX100" s="14">
        <v>10.3</v>
      </c>
      <c r="NY100" s="11">
        <v>124</v>
      </c>
      <c r="NZ100" s="11">
        <f t="shared" si="135"/>
        <v>1277.2</v>
      </c>
      <c r="OG100" s="11">
        <f t="shared" si="136"/>
        <v>0</v>
      </c>
      <c r="ON100" s="11">
        <f t="shared" si="137"/>
        <v>0</v>
      </c>
      <c r="OU100" s="11">
        <f t="shared" si="138"/>
        <v>0</v>
      </c>
      <c r="PB100" s="11">
        <f t="shared" si="139"/>
        <v>0</v>
      </c>
      <c r="PF100" s="3">
        <v>10</v>
      </c>
      <c r="PG100" s="14">
        <v>19.600000000000001</v>
      </c>
      <c r="PH100" s="11">
        <v>124</v>
      </c>
      <c r="PI100" s="11">
        <f t="shared" si="140"/>
        <v>2430.4</v>
      </c>
      <c r="PP100" s="11">
        <f t="shared" si="141"/>
        <v>0</v>
      </c>
      <c r="PW100" s="11">
        <f t="shared" si="142"/>
        <v>0</v>
      </c>
      <c r="QD100" s="11">
        <f t="shared" si="143"/>
        <v>0</v>
      </c>
      <c r="QK100" s="11">
        <f t="shared" si="144"/>
        <v>0</v>
      </c>
      <c r="QL100" s="11">
        <v>80000</v>
      </c>
      <c r="QM100" s="11">
        <f>QM99-QL100</f>
        <v>143496.70000000001</v>
      </c>
      <c r="QO100" s="3">
        <v>7</v>
      </c>
      <c r="QP100" s="14">
        <v>12.5</v>
      </c>
      <c r="QQ100" s="11">
        <v>125</v>
      </c>
      <c r="QR100" s="11">
        <f t="shared" si="145"/>
        <v>1562.5</v>
      </c>
      <c r="QY100" s="11">
        <f t="shared" si="161"/>
        <v>0</v>
      </c>
      <c r="RF100" s="11">
        <f t="shared" si="146"/>
        <v>0</v>
      </c>
      <c r="RJ100" s="3">
        <v>60</v>
      </c>
      <c r="RK100" s="14">
        <v>117</v>
      </c>
      <c r="RL100" s="11">
        <v>122</v>
      </c>
      <c r="RM100" s="11">
        <f t="shared" si="147"/>
        <v>14274</v>
      </c>
      <c r="RN100" s="25">
        <v>78000</v>
      </c>
      <c r="RO100" s="11">
        <f>RO99+RO94</f>
        <v>117187.9</v>
      </c>
      <c r="RT100" s="11">
        <f t="shared" si="148"/>
        <v>0</v>
      </c>
      <c r="SA100" s="11">
        <f t="shared" si="149"/>
        <v>0</v>
      </c>
      <c r="SH100" s="11">
        <f t="shared" si="150"/>
        <v>0</v>
      </c>
      <c r="SL100" s="3">
        <v>15</v>
      </c>
      <c r="SM100" s="14">
        <v>32.4</v>
      </c>
      <c r="SN100" s="11">
        <v>125</v>
      </c>
      <c r="SO100" s="11">
        <f t="shared" si="151"/>
        <v>4050</v>
      </c>
      <c r="SV100" s="11">
        <f t="shared" si="152"/>
        <v>0</v>
      </c>
      <c r="TC100" s="11">
        <f t="shared" si="153"/>
        <v>0</v>
      </c>
      <c r="TJ100" s="11">
        <f t="shared" si="154"/>
        <v>0</v>
      </c>
      <c r="TQ100" s="11">
        <f t="shared" si="155"/>
        <v>0</v>
      </c>
      <c r="TX100" s="11">
        <f t="shared" si="156"/>
        <v>0</v>
      </c>
      <c r="UE100" s="11">
        <f t="shared" si="157"/>
        <v>0</v>
      </c>
      <c r="UL100" s="11">
        <f t="shared" si="158"/>
        <v>0</v>
      </c>
      <c r="US100" s="11">
        <f t="shared" si="159"/>
        <v>0</v>
      </c>
    </row>
    <row r="101" spans="1:565" x14ac:dyDescent="0.2">
      <c r="A101" s="52">
        <v>44684</v>
      </c>
      <c r="B101" s="3">
        <v>120</v>
      </c>
      <c r="C101" s="14">
        <v>267</v>
      </c>
      <c r="D101" s="11">
        <v>124</v>
      </c>
      <c r="E101" s="11">
        <f t="shared" si="93"/>
        <v>33108</v>
      </c>
      <c r="L101" s="11">
        <f t="shared" si="81"/>
        <v>0</v>
      </c>
      <c r="S101" s="11">
        <f t="shared" si="82"/>
        <v>0</v>
      </c>
      <c r="Z101" s="11">
        <f t="shared" si="83"/>
        <v>0</v>
      </c>
      <c r="AG101" s="11">
        <f t="shared" si="84"/>
        <v>0</v>
      </c>
      <c r="AK101" s="3">
        <v>10</v>
      </c>
      <c r="AL101" s="14">
        <v>22.5</v>
      </c>
      <c r="AM101" s="11">
        <v>127</v>
      </c>
      <c r="AN101" s="11">
        <f t="shared" si="85"/>
        <v>2857.5</v>
      </c>
      <c r="AR101" s="3">
        <v>45</v>
      </c>
      <c r="AS101" s="14">
        <v>93.6</v>
      </c>
      <c r="AT101" s="11">
        <v>125</v>
      </c>
      <c r="AU101" s="11">
        <f t="shared" si="86"/>
        <v>11700</v>
      </c>
      <c r="AY101" s="3">
        <v>45</v>
      </c>
      <c r="AZ101" s="14">
        <v>93.9</v>
      </c>
      <c r="BA101" s="11">
        <v>125</v>
      </c>
      <c r="BB101" s="11">
        <f t="shared" si="87"/>
        <v>11737.5</v>
      </c>
      <c r="BF101" s="3">
        <v>15</v>
      </c>
      <c r="BG101" s="14">
        <v>36.700000000000003</v>
      </c>
      <c r="BH101" s="11">
        <v>125</v>
      </c>
      <c r="BI101" s="11">
        <f t="shared" si="88"/>
        <v>4587.5</v>
      </c>
      <c r="BP101" s="11">
        <f t="shared" si="91"/>
        <v>0</v>
      </c>
      <c r="BW101" s="11">
        <f t="shared" si="92"/>
        <v>0</v>
      </c>
      <c r="CA101" s="3">
        <v>50</v>
      </c>
      <c r="CB101" s="14">
        <v>118.3</v>
      </c>
      <c r="CC101" s="11">
        <v>124</v>
      </c>
      <c r="CD101" s="11">
        <f t="shared" si="89"/>
        <v>14669.199999999999</v>
      </c>
      <c r="CK101" s="11">
        <f t="shared" si="90"/>
        <v>0</v>
      </c>
      <c r="CR101" s="11">
        <f t="shared" si="94"/>
        <v>0</v>
      </c>
      <c r="CY101" s="11">
        <f t="shared" si="95"/>
        <v>0</v>
      </c>
      <c r="DF101" s="11">
        <f t="shared" si="98"/>
        <v>0</v>
      </c>
      <c r="DM101" s="11">
        <f t="shared" si="100"/>
        <v>0</v>
      </c>
      <c r="DQ101" s="3">
        <v>40</v>
      </c>
      <c r="DR101" s="14">
        <v>85.7</v>
      </c>
      <c r="DS101" s="11">
        <v>125</v>
      </c>
      <c r="DT101" s="11">
        <f t="shared" si="96"/>
        <v>10712.5</v>
      </c>
      <c r="EA101" s="11">
        <f t="shared" si="99"/>
        <v>0</v>
      </c>
      <c r="EE101" s="3">
        <v>10</v>
      </c>
      <c r="EF101" s="14">
        <v>22.1</v>
      </c>
      <c r="EG101" s="11">
        <v>125</v>
      </c>
      <c r="EH101" s="11">
        <f t="shared" si="97"/>
        <v>2762.5</v>
      </c>
      <c r="EL101" s="3">
        <v>20</v>
      </c>
      <c r="EM101" s="14">
        <v>44.6</v>
      </c>
      <c r="EN101" s="11">
        <v>125</v>
      </c>
      <c r="EO101" s="11">
        <f t="shared" si="112"/>
        <v>5575</v>
      </c>
      <c r="EV101" s="11">
        <f t="shared" si="101"/>
        <v>0</v>
      </c>
      <c r="FC101" s="11">
        <f t="shared" si="102"/>
        <v>0</v>
      </c>
      <c r="FJ101" s="11">
        <f t="shared" si="103"/>
        <v>0</v>
      </c>
      <c r="FN101" s="3">
        <v>10</v>
      </c>
      <c r="FO101" s="14">
        <v>20.100000000000001</v>
      </c>
      <c r="FP101" s="11">
        <v>125</v>
      </c>
      <c r="FQ101" s="11">
        <f t="shared" si="104"/>
        <v>2512.5</v>
      </c>
      <c r="FX101" s="11">
        <f t="shared" si="105"/>
        <v>0</v>
      </c>
      <c r="GB101" s="3">
        <v>40</v>
      </c>
      <c r="GC101" s="14">
        <v>79.8</v>
      </c>
      <c r="GD101" s="11">
        <v>128</v>
      </c>
      <c r="GE101" s="11">
        <f t="shared" si="106"/>
        <v>10214.4</v>
      </c>
      <c r="GI101" s="3">
        <v>15</v>
      </c>
      <c r="GJ101" s="14">
        <v>33.799999999999997</v>
      </c>
      <c r="GK101" s="11">
        <v>125</v>
      </c>
      <c r="GL101" s="11">
        <f t="shared" si="107"/>
        <v>4225</v>
      </c>
      <c r="GS101" s="11">
        <f t="shared" si="108"/>
        <v>0</v>
      </c>
      <c r="GZ101" s="11">
        <f t="shared" si="109"/>
        <v>0</v>
      </c>
      <c r="HG101" s="11">
        <f t="shared" si="110"/>
        <v>0</v>
      </c>
      <c r="HN101" s="11">
        <f t="shared" si="111"/>
        <v>0</v>
      </c>
      <c r="HU101" s="11">
        <f t="shared" si="113"/>
        <v>0</v>
      </c>
      <c r="HY101" s="3">
        <v>20</v>
      </c>
      <c r="HZ101" s="14">
        <v>45.6</v>
      </c>
      <c r="IA101" s="11">
        <v>125</v>
      </c>
      <c r="IB101" s="11">
        <f t="shared" si="114"/>
        <v>5700</v>
      </c>
      <c r="II101" s="11">
        <f t="shared" si="115"/>
        <v>0</v>
      </c>
      <c r="IP101" s="11">
        <f t="shared" si="116"/>
        <v>0</v>
      </c>
      <c r="IT101" s="3">
        <v>10</v>
      </c>
      <c r="IU101" s="14">
        <v>23.5</v>
      </c>
      <c r="IV101" s="11">
        <v>125</v>
      </c>
      <c r="IW101" s="11">
        <f t="shared" si="117"/>
        <v>2937.5</v>
      </c>
      <c r="JD101" s="11">
        <f t="shared" si="118"/>
        <v>0</v>
      </c>
      <c r="JK101" s="11">
        <f t="shared" si="119"/>
        <v>0</v>
      </c>
      <c r="JR101" s="11">
        <f t="shared" si="120"/>
        <v>0</v>
      </c>
      <c r="JY101" s="11">
        <f t="shared" si="121"/>
        <v>0</v>
      </c>
      <c r="KF101" s="11">
        <f t="shared" si="122"/>
        <v>0</v>
      </c>
      <c r="KM101" s="11">
        <f t="shared" si="123"/>
        <v>0</v>
      </c>
      <c r="KT101" s="11">
        <f t="shared" si="124"/>
        <v>0</v>
      </c>
      <c r="LA101" s="11">
        <f t="shared" si="125"/>
        <v>0</v>
      </c>
      <c r="LH101" s="11">
        <f t="shared" si="126"/>
        <v>0</v>
      </c>
      <c r="LL101" s="3">
        <v>15</v>
      </c>
      <c r="LM101" s="14">
        <v>34.6</v>
      </c>
      <c r="LN101" s="11">
        <v>125</v>
      </c>
      <c r="LO101" s="11">
        <f t="shared" si="127"/>
        <v>4325</v>
      </c>
      <c r="LV101" s="11">
        <f t="shared" si="128"/>
        <v>0</v>
      </c>
      <c r="LZ101" s="3">
        <v>90</v>
      </c>
      <c r="MA101" s="14">
        <v>199</v>
      </c>
      <c r="MB101" s="11">
        <v>120</v>
      </c>
      <c r="MC101" s="11">
        <f t="shared" si="129"/>
        <v>23880</v>
      </c>
      <c r="MJ101" s="11">
        <f t="shared" si="130"/>
        <v>0</v>
      </c>
      <c r="MQ101" s="11">
        <f t="shared" si="131"/>
        <v>0</v>
      </c>
      <c r="MX101" s="11">
        <f t="shared" si="132"/>
        <v>0</v>
      </c>
      <c r="NB101" s="3">
        <v>70</v>
      </c>
      <c r="NC101" s="14">
        <v>161.80000000000001</v>
      </c>
      <c r="ND101" s="11">
        <v>125</v>
      </c>
      <c r="NE101" s="11">
        <f t="shared" si="133"/>
        <v>20225</v>
      </c>
      <c r="NI101" s="3">
        <v>60</v>
      </c>
      <c r="NJ101" s="14">
        <v>141.30000000000001</v>
      </c>
      <c r="NK101" s="11">
        <v>125</v>
      </c>
      <c r="NL101" s="11">
        <f t="shared" si="134"/>
        <v>17662.5</v>
      </c>
      <c r="NP101" s="3">
        <v>40</v>
      </c>
      <c r="NQ101" s="14">
        <v>90.4</v>
      </c>
      <c r="NR101" s="11">
        <v>124</v>
      </c>
      <c r="NS101" s="11">
        <f t="shared" si="160"/>
        <v>11209.6</v>
      </c>
      <c r="NW101" s="3">
        <v>10</v>
      </c>
      <c r="NX101" s="14">
        <v>23.6</v>
      </c>
      <c r="NY101" s="11">
        <v>124</v>
      </c>
      <c r="NZ101" s="11">
        <f t="shared" si="135"/>
        <v>2926.4</v>
      </c>
      <c r="OG101" s="11">
        <f t="shared" si="136"/>
        <v>0</v>
      </c>
      <c r="ON101" s="11">
        <f t="shared" si="137"/>
        <v>0</v>
      </c>
      <c r="OU101" s="11">
        <f t="shared" si="138"/>
        <v>0</v>
      </c>
      <c r="PB101" s="11">
        <f t="shared" si="139"/>
        <v>0</v>
      </c>
      <c r="PF101" s="3">
        <v>10</v>
      </c>
      <c r="PG101" s="14">
        <v>22.8</v>
      </c>
      <c r="PH101" s="11">
        <v>124</v>
      </c>
      <c r="PI101" s="11">
        <f t="shared" si="140"/>
        <v>2827.2000000000003</v>
      </c>
      <c r="PP101" s="11">
        <f t="shared" si="141"/>
        <v>0</v>
      </c>
      <c r="PT101" s="3">
        <v>10</v>
      </c>
      <c r="PU101" s="14">
        <v>23.5</v>
      </c>
      <c r="PV101" s="11">
        <v>125</v>
      </c>
      <c r="PW101" s="11">
        <f t="shared" si="142"/>
        <v>2937.5</v>
      </c>
      <c r="QD101" s="11">
        <f t="shared" si="143"/>
        <v>0</v>
      </c>
      <c r="QK101" s="11">
        <f t="shared" si="144"/>
        <v>0</v>
      </c>
      <c r="QO101" s="3">
        <v>20</v>
      </c>
      <c r="QP101" s="14">
        <v>38</v>
      </c>
      <c r="QQ101" s="11">
        <v>126</v>
      </c>
      <c r="QR101" s="11">
        <f t="shared" si="145"/>
        <v>4788</v>
      </c>
      <c r="QY101" s="11">
        <f t="shared" si="161"/>
        <v>0</v>
      </c>
      <c r="RF101" s="11">
        <f t="shared" si="146"/>
        <v>0</v>
      </c>
      <c r="RM101" s="11">
        <f t="shared" si="147"/>
        <v>0</v>
      </c>
      <c r="RO101" s="24">
        <f>RO100-RN100</f>
        <v>39187.899999999994</v>
      </c>
      <c r="RT101" s="11">
        <f t="shared" si="148"/>
        <v>0</v>
      </c>
      <c r="SA101" s="11">
        <f t="shared" si="149"/>
        <v>0</v>
      </c>
      <c r="SH101" s="11">
        <f t="shared" si="150"/>
        <v>0</v>
      </c>
      <c r="SO101" s="11">
        <f t="shared" si="151"/>
        <v>0</v>
      </c>
      <c r="SV101" s="11">
        <f t="shared" si="152"/>
        <v>0</v>
      </c>
      <c r="TC101" s="11">
        <f t="shared" si="153"/>
        <v>0</v>
      </c>
      <c r="TJ101" s="11">
        <f t="shared" si="154"/>
        <v>0</v>
      </c>
      <c r="TQ101" s="11">
        <f t="shared" si="155"/>
        <v>0</v>
      </c>
      <c r="TX101" s="11">
        <f t="shared" si="156"/>
        <v>0</v>
      </c>
      <c r="UE101" s="11">
        <f t="shared" si="157"/>
        <v>0</v>
      </c>
      <c r="UL101" s="11">
        <f t="shared" si="158"/>
        <v>0</v>
      </c>
      <c r="US101" s="11">
        <f t="shared" si="159"/>
        <v>0</v>
      </c>
    </row>
    <row r="102" spans="1:565" x14ac:dyDescent="0.2">
      <c r="A102" s="52">
        <v>44685</v>
      </c>
      <c r="B102" s="3">
        <v>120</v>
      </c>
      <c r="C102" s="14">
        <v>192.4</v>
      </c>
      <c r="D102" s="11">
        <v>125</v>
      </c>
      <c r="E102" s="11">
        <f t="shared" si="93"/>
        <v>24050</v>
      </c>
      <c r="I102" s="3">
        <v>11</v>
      </c>
      <c r="J102" s="14">
        <v>18.5</v>
      </c>
      <c r="K102" s="11">
        <v>126</v>
      </c>
      <c r="L102" s="11">
        <f t="shared" si="81"/>
        <v>2331</v>
      </c>
      <c r="S102" s="11">
        <f t="shared" si="82"/>
        <v>0</v>
      </c>
      <c r="Z102" s="11">
        <f t="shared" si="83"/>
        <v>0</v>
      </c>
      <c r="AG102" s="11">
        <f t="shared" si="84"/>
        <v>0</v>
      </c>
      <c r="AK102" s="3">
        <v>13</v>
      </c>
      <c r="AL102" s="14">
        <v>27.4</v>
      </c>
      <c r="AM102" s="11">
        <v>128</v>
      </c>
      <c r="AN102" s="11">
        <f t="shared" si="85"/>
        <v>3507.2</v>
      </c>
      <c r="AR102" s="3">
        <v>40</v>
      </c>
      <c r="AS102" s="14">
        <v>83.1</v>
      </c>
      <c r="AT102" s="11">
        <v>126</v>
      </c>
      <c r="AU102" s="11">
        <f t="shared" si="86"/>
        <v>10470.599999999999</v>
      </c>
      <c r="AY102" s="3">
        <v>40</v>
      </c>
      <c r="AZ102" s="14">
        <v>85.2</v>
      </c>
      <c r="BA102" s="11">
        <v>126</v>
      </c>
      <c r="BB102" s="11">
        <f t="shared" si="87"/>
        <v>10735.2</v>
      </c>
      <c r="BF102" s="3">
        <v>5</v>
      </c>
      <c r="BG102" s="14">
        <v>10.1</v>
      </c>
      <c r="BH102" s="11">
        <v>126</v>
      </c>
      <c r="BI102" s="11">
        <f t="shared" si="88"/>
        <v>1272.5999999999999</v>
      </c>
      <c r="BP102" s="11">
        <f t="shared" si="91"/>
        <v>0</v>
      </c>
      <c r="BW102" s="11">
        <f t="shared" si="92"/>
        <v>0</v>
      </c>
      <c r="CA102" s="3">
        <v>60</v>
      </c>
      <c r="CB102" s="14">
        <v>127.8</v>
      </c>
      <c r="CC102" s="11">
        <v>125</v>
      </c>
      <c r="CD102" s="11">
        <f t="shared" si="89"/>
        <v>15975</v>
      </c>
      <c r="CK102" s="11">
        <f t="shared" si="90"/>
        <v>0</v>
      </c>
      <c r="CR102" s="11">
        <f t="shared" si="94"/>
        <v>0</v>
      </c>
      <c r="CY102" s="11">
        <f t="shared" si="95"/>
        <v>0</v>
      </c>
      <c r="DF102" s="11">
        <f t="shared" si="98"/>
        <v>0</v>
      </c>
      <c r="DM102" s="11">
        <f t="shared" si="100"/>
        <v>0</v>
      </c>
      <c r="DQ102" s="3">
        <v>20</v>
      </c>
      <c r="DR102" s="14">
        <v>38.4</v>
      </c>
      <c r="DS102" s="11">
        <v>126</v>
      </c>
      <c r="DT102" s="11">
        <f t="shared" si="96"/>
        <v>4838.3999999999996</v>
      </c>
      <c r="DX102" s="3">
        <v>10</v>
      </c>
      <c r="DY102" s="14">
        <v>18.3</v>
      </c>
      <c r="DZ102" s="11">
        <v>126</v>
      </c>
      <c r="EA102" s="11">
        <f t="shared" si="99"/>
        <v>2305.8000000000002</v>
      </c>
      <c r="EE102" s="3">
        <v>8</v>
      </c>
      <c r="EF102" s="14">
        <v>19.7</v>
      </c>
      <c r="EG102" s="11">
        <v>126</v>
      </c>
      <c r="EH102" s="11">
        <f t="shared" si="97"/>
        <v>2482.1999999999998</v>
      </c>
      <c r="EL102" s="3">
        <v>7</v>
      </c>
      <c r="EM102" s="14">
        <v>16.3</v>
      </c>
      <c r="EN102" s="11">
        <v>126</v>
      </c>
      <c r="EO102" s="11">
        <f t="shared" si="112"/>
        <v>2053.8000000000002</v>
      </c>
      <c r="EV102" s="11">
        <f t="shared" si="101"/>
        <v>0</v>
      </c>
      <c r="FC102" s="11">
        <f t="shared" si="102"/>
        <v>0</v>
      </c>
      <c r="FJ102" s="11">
        <f t="shared" si="103"/>
        <v>0</v>
      </c>
      <c r="FQ102" s="11">
        <f t="shared" si="104"/>
        <v>0</v>
      </c>
      <c r="FX102" s="11">
        <f t="shared" si="105"/>
        <v>0</v>
      </c>
      <c r="GB102" s="3">
        <v>25</v>
      </c>
      <c r="GC102" s="14">
        <v>47.8</v>
      </c>
      <c r="GD102" s="11">
        <v>129</v>
      </c>
      <c r="GE102" s="11">
        <f t="shared" si="106"/>
        <v>6166.2</v>
      </c>
      <c r="GI102" s="3">
        <v>5</v>
      </c>
      <c r="GJ102" s="14">
        <v>9.1999999999999993</v>
      </c>
      <c r="GK102" s="11">
        <v>126</v>
      </c>
      <c r="GL102" s="11">
        <f t="shared" si="107"/>
        <v>1159.1999999999998</v>
      </c>
      <c r="GS102" s="11">
        <f t="shared" si="108"/>
        <v>0</v>
      </c>
      <c r="GZ102" s="11">
        <f t="shared" si="109"/>
        <v>0</v>
      </c>
      <c r="HG102" s="11">
        <f t="shared" si="110"/>
        <v>0</v>
      </c>
      <c r="HN102" s="11">
        <f t="shared" si="111"/>
        <v>0</v>
      </c>
      <c r="HU102" s="11">
        <f t="shared" si="113"/>
        <v>0</v>
      </c>
      <c r="HY102" s="3">
        <v>20</v>
      </c>
      <c r="HZ102" s="14">
        <v>39.700000000000003</v>
      </c>
      <c r="IA102" s="11">
        <v>126</v>
      </c>
      <c r="IB102" s="11">
        <f t="shared" si="114"/>
        <v>5002.2000000000007</v>
      </c>
      <c r="IF102" s="3">
        <v>5</v>
      </c>
      <c r="IG102" s="14">
        <v>10.4</v>
      </c>
      <c r="IH102" s="11">
        <v>126</v>
      </c>
      <c r="II102" s="11">
        <f t="shared" si="115"/>
        <v>1310.4000000000001</v>
      </c>
      <c r="IP102" s="11">
        <f t="shared" si="116"/>
        <v>0</v>
      </c>
      <c r="IT102" s="3">
        <v>15</v>
      </c>
      <c r="IU102" s="14">
        <v>28.8</v>
      </c>
      <c r="IV102" s="11">
        <v>126</v>
      </c>
      <c r="IW102" s="11">
        <f t="shared" si="117"/>
        <v>3628.8</v>
      </c>
      <c r="JD102" s="11">
        <f t="shared" si="118"/>
        <v>0</v>
      </c>
      <c r="JK102" s="11">
        <f t="shared" si="119"/>
        <v>0</v>
      </c>
      <c r="JR102" s="11">
        <f t="shared" si="120"/>
        <v>0</v>
      </c>
      <c r="JY102" s="11">
        <f t="shared" si="121"/>
        <v>0</v>
      </c>
      <c r="KF102" s="11">
        <f t="shared" si="122"/>
        <v>0</v>
      </c>
      <c r="KM102" s="11">
        <f t="shared" si="123"/>
        <v>0</v>
      </c>
      <c r="KT102" s="11">
        <f t="shared" si="124"/>
        <v>0</v>
      </c>
      <c r="LA102" s="11">
        <f t="shared" si="125"/>
        <v>0</v>
      </c>
      <c r="LH102" s="11">
        <f t="shared" si="126"/>
        <v>0</v>
      </c>
      <c r="LL102" s="3">
        <v>15</v>
      </c>
      <c r="LM102" s="14">
        <v>30.7</v>
      </c>
      <c r="LN102" s="11">
        <v>126</v>
      </c>
      <c r="LO102" s="11">
        <f t="shared" si="127"/>
        <v>3868.2</v>
      </c>
      <c r="LV102" s="11">
        <f t="shared" si="128"/>
        <v>0</v>
      </c>
      <c r="LZ102" s="3">
        <v>40</v>
      </c>
      <c r="MA102" s="14">
        <v>83.8</v>
      </c>
      <c r="MB102" s="11">
        <v>122</v>
      </c>
      <c r="MC102" s="11">
        <f t="shared" si="129"/>
        <v>10223.6</v>
      </c>
      <c r="MJ102" s="11">
        <f t="shared" si="130"/>
        <v>0</v>
      </c>
      <c r="MQ102" s="11">
        <f t="shared" si="131"/>
        <v>0</v>
      </c>
      <c r="MX102" s="11">
        <f t="shared" si="132"/>
        <v>0</v>
      </c>
      <c r="NE102" s="11">
        <f t="shared" si="133"/>
        <v>0</v>
      </c>
      <c r="NI102" s="3">
        <v>43</v>
      </c>
      <c r="NJ102" s="14">
        <v>72.7</v>
      </c>
      <c r="NK102" s="11">
        <v>126</v>
      </c>
      <c r="NL102" s="11">
        <f t="shared" si="134"/>
        <v>9160.2000000000007</v>
      </c>
      <c r="NP102" s="3">
        <v>60</v>
      </c>
      <c r="NQ102" s="14">
        <v>99.3</v>
      </c>
      <c r="NR102" s="11">
        <v>125</v>
      </c>
      <c r="NS102" s="11">
        <f t="shared" si="160"/>
        <v>12412.5</v>
      </c>
      <c r="NW102" s="3">
        <v>10</v>
      </c>
      <c r="NX102" s="14">
        <v>18.5</v>
      </c>
      <c r="NY102" s="11">
        <v>125</v>
      </c>
      <c r="NZ102" s="11">
        <f t="shared" si="135"/>
        <v>2312.5</v>
      </c>
      <c r="OG102" s="11">
        <f t="shared" si="136"/>
        <v>0</v>
      </c>
      <c r="ON102" s="11">
        <f t="shared" si="137"/>
        <v>0</v>
      </c>
      <c r="OU102" s="11">
        <f t="shared" si="138"/>
        <v>0</v>
      </c>
      <c r="PB102" s="11">
        <f t="shared" si="139"/>
        <v>0</v>
      </c>
      <c r="PF102" s="3">
        <v>10</v>
      </c>
      <c r="PG102" s="14">
        <v>18.8</v>
      </c>
      <c r="PH102" s="11">
        <v>125</v>
      </c>
      <c r="PI102" s="11">
        <f t="shared" si="140"/>
        <v>2350</v>
      </c>
      <c r="PP102" s="11">
        <f t="shared" si="141"/>
        <v>0</v>
      </c>
      <c r="PT102" s="3">
        <v>10</v>
      </c>
      <c r="PU102" s="14">
        <v>17.600000000000001</v>
      </c>
      <c r="PV102" s="11">
        <v>126</v>
      </c>
      <c r="PW102" s="11">
        <f t="shared" si="142"/>
        <v>2217.6000000000004</v>
      </c>
      <c r="QD102" s="11">
        <f t="shared" si="143"/>
        <v>0</v>
      </c>
      <c r="QK102" s="11">
        <f t="shared" si="144"/>
        <v>0</v>
      </c>
      <c r="QO102" s="3">
        <v>15</v>
      </c>
      <c r="QP102" s="14">
        <v>34.1</v>
      </c>
      <c r="QQ102" s="11">
        <v>126</v>
      </c>
      <c r="QR102" s="11">
        <f t="shared" si="145"/>
        <v>4296.6000000000004</v>
      </c>
      <c r="QY102" s="11">
        <f t="shared" si="161"/>
        <v>0</v>
      </c>
      <c r="RF102" s="11">
        <f t="shared" si="146"/>
        <v>0</v>
      </c>
      <c r="RJ102" s="3">
        <v>45</v>
      </c>
      <c r="RK102" s="14">
        <v>97.8</v>
      </c>
      <c r="RL102" s="11">
        <v>124</v>
      </c>
      <c r="RM102" s="11">
        <f t="shared" si="147"/>
        <v>12127.199999999999</v>
      </c>
      <c r="RT102" s="11">
        <f t="shared" si="148"/>
        <v>0</v>
      </c>
      <c r="SA102" s="11">
        <f t="shared" si="149"/>
        <v>0</v>
      </c>
      <c r="SH102" s="11">
        <f t="shared" si="150"/>
        <v>0</v>
      </c>
      <c r="SO102" s="11">
        <f t="shared" si="151"/>
        <v>0</v>
      </c>
      <c r="SV102" s="11">
        <f t="shared" si="152"/>
        <v>0</v>
      </c>
      <c r="TC102" s="11">
        <f t="shared" si="153"/>
        <v>0</v>
      </c>
      <c r="TJ102" s="11">
        <f t="shared" si="154"/>
        <v>0</v>
      </c>
      <c r="TQ102" s="11">
        <f t="shared" si="155"/>
        <v>0</v>
      </c>
      <c r="TX102" s="11">
        <f t="shared" si="156"/>
        <v>0</v>
      </c>
      <c r="UE102" s="11">
        <f t="shared" si="157"/>
        <v>0</v>
      </c>
      <c r="UL102" s="11">
        <f t="shared" si="158"/>
        <v>0</v>
      </c>
      <c r="US102" s="11">
        <f t="shared" si="159"/>
        <v>0</v>
      </c>
    </row>
    <row r="103" spans="1:565" x14ac:dyDescent="0.2">
      <c r="A103" s="52">
        <v>44686</v>
      </c>
      <c r="B103" s="3">
        <v>90</v>
      </c>
      <c r="C103" s="14">
        <v>170.3</v>
      </c>
      <c r="D103" s="11">
        <v>125</v>
      </c>
      <c r="E103" s="11">
        <f t="shared" si="93"/>
        <v>21287.5</v>
      </c>
      <c r="I103" s="3">
        <v>5</v>
      </c>
      <c r="J103" s="14">
        <v>10</v>
      </c>
      <c r="K103" s="11">
        <v>126</v>
      </c>
      <c r="L103" s="11">
        <f t="shared" si="81"/>
        <v>1260</v>
      </c>
      <c r="S103" s="11">
        <f t="shared" si="82"/>
        <v>0</v>
      </c>
      <c r="Z103" s="11">
        <f t="shared" si="83"/>
        <v>0</v>
      </c>
      <c r="AG103" s="11">
        <f t="shared" si="84"/>
        <v>0</v>
      </c>
      <c r="AK103" s="3">
        <v>10</v>
      </c>
      <c r="AL103" s="14">
        <v>19.100000000000001</v>
      </c>
      <c r="AM103" s="11">
        <v>128</v>
      </c>
      <c r="AN103" s="11">
        <f t="shared" si="85"/>
        <v>2444.8000000000002</v>
      </c>
      <c r="AR103" s="3">
        <v>35</v>
      </c>
      <c r="AS103" s="14">
        <v>72</v>
      </c>
      <c r="AT103" s="11">
        <v>126</v>
      </c>
      <c r="AU103" s="11">
        <f t="shared" si="86"/>
        <v>9072</v>
      </c>
      <c r="AY103" s="3">
        <v>30</v>
      </c>
      <c r="AZ103" s="14">
        <v>60.5</v>
      </c>
      <c r="BA103" s="11">
        <v>126</v>
      </c>
      <c r="BB103" s="11">
        <f t="shared" si="87"/>
        <v>7623</v>
      </c>
      <c r="BF103" s="3">
        <v>7</v>
      </c>
      <c r="BG103" s="14">
        <v>15.1</v>
      </c>
      <c r="BH103" s="11">
        <v>126</v>
      </c>
      <c r="BI103" s="11">
        <f t="shared" si="88"/>
        <v>1902.6</v>
      </c>
      <c r="BP103" s="11">
        <f t="shared" si="91"/>
        <v>0</v>
      </c>
      <c r="BW103" s="11">
        <f t="shared" si="92"/>
        <v>0</v>
      </c>
      <c r="CA103" s="3">
        <v>60</v>
      </c>
      <c r="CB103" s="14">
        <v>124.4</v>
      </c>
      <c r="CC103" s="11">
        <v>125</v>
      </c>
      <c r="CD103" s="11">
        <f t="shared" si="89"/>
        <v>15550</v>
      </c>
      <c r="CK103" s="11">
        <f t="shared" si="90"/>
        <v>0</v>
      </c>
      <c r="CR103" s="11">
        <f t="shared" si="94"/>
        <v>0</v>
      </c>
      <c r="CY103" s="11">
        <f t="shared" si="95"/>
        <v>0</v>
      </c>
      <c r="DF103" s="11">
        <f t="shared" si="98"/>
        <v>0</v>
      </c>
      <c r="DM103" s="11">
        <f t="shared" si="100"/>
        <v>0</v>
      </c>
      <c r="DQ103" s="3">
        <v>15</v>
      </c>
      <c r="DR103" s="14">
        <v>31</v>
      </c>
      <c r="DS103" s="11">
        <v>126</v>
      </c>
      <c r="DT103" s="11">
        <f t="shared" si="96"/>
        <v>3906</v>
      </c>
      <c r="DX103" s="3">
        <v>5</v>
      </c>
      <c r="DY103" s="14">
        <v>10.5</v>
      </c>
      <c r="DZ103" s="11">
        <v>126</v>
      </c>
      <c r="EA103" s="11">
        <f t="shared" si="99"/>
        <v>1323</v>
      </c>
      <c r="EH103" s="11">
        <f t="shared" si="97"/>
        <v>0</v>
      </c>
      <c r="EL103" s="3">
        <v>15</v>
      </c>
      <c r="EM103" s="14">
        <v>32.200000000000003</v>
      </c>
      <c r="EN103" s="11">
        <v>126</v>
      </c>
      <c r="EO103" s="11">
        <f t="shared" si="112"/>
        <v>4057.2000000000003</v>
      </c>
      <c r="EV103" s="11">
        <f t="shared" si="101"/>
        <v>0</v>
      </c>
      <c r="FC103" s="11">
        <f t="shared" si="102"/>
        <v>0</v>
      </c>
      <c r="FJ103" s="11">
        <f t="shared" si="103"/>
        <v>0</v>
      </c>
      <c r="FQ103" s="11">
        <f t="shared" si="104"/>
        <v>0</v>
      </c>
      <c r="FX103" s="11">
        <f t="shared" si="105"/>
        <v>0</v>
      </c>
      <c r="GB103" s="3">
        <v>20</v>
      </c>
      <c r="GC103" s="14">
        <v>40.6</v>
      </c>
      <c r="GD103" s="11">
        <v>129</v>
      </c>
      <c r="GE103" s="11">
        <f t="shared" si="106"/>
        <v>5237.4000000000005</v>
      </c>
      <c r="GI103" s="3">
        <v>10</v>
      </c>
      <c r="GJ103" s="14">
        <v>20.9</v>
      </c>
      <c r="GK103" s="11">
        <v>126</v>
      </c>
      <c r="GL103" s="11">
        <f t="shared" si="107"/>
        <v>2633.3999999999996</v>
      </c>
      <c r="GS103" s="11">
        <f t="shared" si="108"/>
        <v>0</v>
      </c>
      <c r="GZ103" s="11">
        <f t="shared" si="109"/>
        <v>0</v>
      </c>
      <c r="HG103" s="11">
        <f t="shared" si="110"/>
        <v>0</v>
      </c>
      <c r="HN103" s="11">
        <f t="shared" si="111"/>
        <v>0</v>
      </c>
      <c r="HU103" s="11">
        <f t="shared" si="113"/>
        <v>0</v>
      </c>
      <c r="HY103" s="3">
        <v>10</v>
      </c>
      <c r="HZ103" s="14">
        <v>21.3</v>
      </c>
      <c r="IA103" s="11">
        <v>126</v>
      </c>
      <c r="IB103" s="11">
        <f t="shared" si="114"/>
        <v>2683.8</v>
      </c>
      <c r="IF103" s="3">
        <v>10</v>
      </c>
      <c r="IG103" s="14">
        <v>22.3</v>
      </c>
      <c r="IH103" s="11">
        <v>126</v>
      </c>
      <c r="II103" s="11">
        <f t="shared" si="115"/>
        <v>2809.8</v>
      </c>
      <c r="IP103" s="11">
        <f t="shared" si="116"/>
        <v>0</v>
      </c>
      <c r="IW103" s="11">
        <f t="shared" si="117"/>
        <v>0</v>
      </c>
      <c r="JD103" s="11">
        <f t="shared" si="118"/>
        <v>0</v>
      </c>
      <c r="JK103" s="11">
        <f t="shared" si="119"/>
        <v>0</v>
      </c>
      <c r="JR103" s="11">
        <f t="shared" si="120"/>
        <v>0</v>
      </c>
      <c r="JY103" s="11">
        <f t="shared" si="121"/>
        <v>0</v>
      </c>
      <c r="KF103" s="11">
        <f t="shared" si="122"/>
        <v>0</v>
      </c>
      <c r="KM103" s="11">
        <f t="shared" si="123"/>
        <v>0</v>
      </c>
      <c r="KT103" s="11">
        <f t="shared" si="124"/>
        <v>0</v>
      </c>
      <c r="LA103" s="11">
        <f t="shared" si="125"/>
        <v>0</v>
      </c>
      <c r="LH103" s="11">
        <f t="shared" si="126"/>
        <v>0</v>
      </c>
      <c r="LL103" s="3">
        <v>12</v>
      </c>
      <c r="LM103" s="14">
        <v>24.4</v>
      </c>
      <c r="LN103" s="11">
        <v>126</v>
      </c>
      <c r="LO103" s="11">
        <f t="shared" si="127"/>
        <v>3074.3999999999996</v>
      </c>
      <c r="LV103" s="11">
        <f t="shared" si="128"/>
        <v>0</v>
      </c>
      <c r="LZ103" s="3">
        <v>40</v>
      </c>
      <c r="MA103" s="14">
        <v>83.2</v>
      </c>
      <c r="MB103" s="11">
        <v>122</v>
      </c>
      <c r="MC103" s="11">
        <f t="shared" si="129"/>
        <v>10150.4</v>
      </c>
      <c r="MJ103" s="11">
        <f t="shared" si="130"/>
        <v>0</v>
      </c>
      <c r="MQ103" s="11">
        <f t="shared" si="131"/>
        <v>0</v>
      </c>
      <c r="MX103" s="11">
        <f t="shared" si="132"/>
        <v>0</v>
      </c>
      <c r="NB103" s="3">
        <v>33</v>
      </c>
      <c r="NC103" s="14">
        <v>58</v>
      </c>
      <c r="ND103" s="11">
        <v>126</v>
      </c>
      <c r="NE103" s="11">
        <f t="shared" si="133"/>
        <v>7308</v>
      </c>
      <c r="NI103" s="3">
        <v>75</v>
      </c>
      <c r="NJ103" s="14">
        <v>144.19999999999999</v>
      </c>
      <c r="NK103" s="11">
        <v>126</v>
      </c>
      <c r="NL103" s="11">
        <f t="shared" si="134"/>
        <v>18169.199999999997</v>
      </c>
      <c r="NP103" s="3">
        <v>40</v>
      </c>
      <c r="NQ103" s="14">
        <v>69.3</v>
      </c>
      <c r="NR103" s="11">
        <v>125</v>
      </c>
      <c r="NS103" s="11">
        <f t="shared" si="160"/>
        <v>8662.5</v>
      </c>
      <c r="NW103" s="3">
        <v>10</v>
      </c>
      <c r="NX103" s="14">
        <v>22.4</v>
      </c>
      <c r="NY103" s="11">
        <v>125</v>
      </c>
      <c r="NZ103" s="11">
        <f t="shared" si="135"/>
        <v>2800</v>
      </c>
      <c r="OG103" s="11">
        <f t="shared" si="136"/>
        <v>0</v>
      </c>
      <c r="ON103" s="11">
        <f t="shared" si="137"/>
        <v>0</v>
      </c>
      <c r="OU103" s="11">
        <f t="shared" si="138"/>
        <v>0</v>
      </c>
      <c r="PB103" s="11">
        <f t="shared" si="139"/>
        <v>0</v>
      </c>
      <c r="PF103" s="3">
        <v>10</v>
      </c>
      <c r="PG103" s="14">
        <v>19.899999999999999</v>
      </c>
      <c r="PH103" s="11">
        <v>125</v>
      </c>
      <c r="PI103" s="11">
        <f t="shared" si="140"/>
        <v>2487.5</v>
      </c>
      <c r="PP103" s="11">
        <f t="shared" si="141"/>
        <v>0</v>
      </c>
      <c r="PT103" s="3">
        <v>5</v>
      </c>
      <c r="PU103" s="14">
        <v>10.6</v>
      </c>
      <c r="PV103" s="11">
        <v>126</v>
      </c>
      <c r="PW103" s="11">
        <f t="shared" si="142"/>
        <v>1335.6</v>
      </c>
      <c r="QD103" s="11">
        <f t="shared" si="143"/>
        <v>0</v>
      </c>
      <c r="QK103" s="11">
        <f t="shared" si="144"/>
        <v>0</v>
      </c>
      <c r="QR103" s="11">
        <f t="shared" si="145"/>
        <v>0</v>
      </c>
      <c r="QY103" s="11">
        <f t="shared" si="161"/>
        <v>0</v>
      </c>
      <c r="RF103" s="11">
        <f t="shared" si="146"/>
        <v>0</v>
      </c>
      <c r="RJ103" s="3">
        <v>50</v>
      </c>
      <c r="RK103" s="14">
        <v>105.4</v>
      </c>
      <c r="RL103" s="11">
        <v>124</v>
      </c>
      <c r="RM103" s="11">
        <f t="shared" si="147"/>
        <v>13069.6</v>
      </c>
      <c r="RT103" s="11">
        <f t="shared" si="148"/>
        <v>0</v>
      </c>
      <c r="SA103" s="11">
        <f t="shared" si="149"/>
        <v>0</v>
      </c>
      <c r="SH103" s="11">
        <f t="shared" si="150"/>
        <v>0</v>
      </c>
      <c r="SO103" s="11">
        <f t="shared" si="151"/>
        <v>0</v>
      </c>
      <c r="SV103" s="11">
        <f t="shared" si="152"/>
        <v>0</v>
      </c>
      <c r="SZ103" s="3">
        <v>10</v>
      </c>
      <c r="TA103" s="14">
        <v>20.5</v>
      </c>
      <c r="TB103" s="11">
        <v>128</v>
      </c>
      <c r="TC103" s="11">
        <f t="shared" si="153"/>
        <v>2624</v>
      </c>
      <c r="TG103" s="3">
        <v>10</v>
      </c>
      <c r="TH103" s="14">
        <v>20.7</v>
      </c>
      <c r="TI103" s="11">
        <v>128</v>
      </c>
      <c r="TJ103" s="11">
        <f t="shared" si="154"/>
        <v>2649.6</v>
      </c>
      <c r="TQ103" s="11">
        <f t="shared" si="155"/>
        <v>0</v>
      </c>
      <c r="TX103" s="11">
        <f t="shared" si="156"/>
        <v>0</v>
      </c>
      <c r="UE103" s="11">
        <f t="shared" si="157"/>
        <v>0</v>
      </c>
      <c r="UL103" s="11">
        <f t="shared" si="158"/>
        <v>0</v>
      </c>
      <c r="US103" s="11">
        <f t="shared" si="159"/>
        <v>0</v>
      </c>
    </row>
    <row r="104" spans="1:565" x14ac:dyDescent="0.2">
      <c r="A104" s="52">
        <v>44687</v>
      </c>
      <c r="B104" s="3">
        <v>100</v>
      </c>
      <c r="C104" s="14">
        <v>192.9</v>
      </c>
      <c r="D104" s="11">
        <v>128</v>
      </c>
      <c r="E104" s="11">
        <f t="shared" si="93"/>
        <v>24691.200000000001</v>
      </c>
      <c r="I104" s="3">
        <v>3</v>
      </c>
      <c r="J104" s="14">
        <v>6.9</v>
      </c>
      <c r="K104" s="11">
        <v>129</v>
      </c>
      <c r="L104" s="11">
        <f t="shared" si="81"/>
        <v>890.1</v>
      </c>
      <c r="S104" s="11">
        <f t="shared" si="82"/>
        <v>0</v>
      </c>
      <c r="Z104" s="11">
        <f t="shared" si="83"/>
        <v>0</v>
      </c>
      <c r="AG104" s="11">
        <f t="shared" si="84"/>
        <v>0</v>
      </c>
      <c r="AK104" s="3">
        <v>20</v>
      </c>
      <c r="AL104" s="14">
        <v>37.200000000000003</v>
      </c>
      <c r="AM104" s="11">
        <v>131</v>
      </c>
      <c r="AN104" s="11">
        <f t="shared" si="85"/>
        <v>4873.2000000000007</v>
      </c>
      <c r="AR104" s="3">
        <v>45</v>
      </c>
      <c r="AS104" s="14">
        <v>91.4</v>
      </c>
      <c r="AT104" s="11">
        <v>129</v>
      </c>
      <c r="AU104" s="11">
        <f t="shared" si="86"/>
        <v>11790.6</v>
      </c>
      <c r="AY104" s="3">
        <v>40</v>
      </c>
      <c r="AZ104" s="14">
        <v>82.4</v>
      </c>
      <c r="BA104" s="11">
        <v>129</v>
      </c>
      <c r="BB104" s="11">
        <f t="shared" si="87"/>
        <v>10629.6</v>
      </c>
      <c r="BF104" s="3">
        <v>15</v>
      </c>
      <c r="BG104" s="14">
        <v>31.7</v>
      </c>
      <c r="BH104" s="11">
        <v>129</v>
      </c>
      <c r="BI104" s="11">
        <f t="shared" si="88"/>
        <v>4089.2999999999997</v>
      </c>
      <c r="BP104" s="11">
        <f t="shared" si="91"/>
        <v>0</v>
      </c>
      <c r="BW104" s="11">
        <f t="shared" si="92"/>
        <v>0</v>
      </c>
      <c r="CA104" s="3">
        <v>50</v>
      </c>
      <c r="CB104" s="14">
        <v>101.6</v>
      </c>
      <c r="CC104" s="11">
        <v>128</v>
      </c>
      <c r="CD104" s="11">
        <f t="shared" si="89"/>
        <v>13004.8</v>
      </c>
      <c r="CK104" s="11">
        <f t="shared" si="90"/>
        <v>0</v>
      </c>
      <c r="CR104" s="11">
        <f t="shared" si="94"/>
        <v>0</v>
      </c>
      <c r="CY104" s="11">
        <f t="shared" si="95"/>
        <v>0</v>
      </c>
      <c r="DF104" s="11">
        <f t="shared" si="98"/>
        <v>0</v>
      </c>
      <c r="DM104" s="11">
        <f t="shared" si="100"/>
        <v>0</v>
      </c>
      <c r="DQ104" s="3">
        <v>10</v>
      </c>
      <c r="DR104" s="14">
        <v>20.5</v>
      </c>
      <c r="DS104" s="11">
        <v>129</v>
      </c>
      <c r="DT104" s="11">
        <f t="shared" si="96"/>
        <v>2644.5</v>
      </c>
      <c r="DX104" s="3">
        <v>8</v>
      </c>
      <c r="DY104" s="14">
        <v>16.899999999999999</v>
      </c>
      <c r="DZ104" s="11">
        <v>129</v>
      </c>
      <c r="EA104" s="11">
        <f t="shared" si="99"/>
        <v>2180.1</v>
      </c>
      <c r="EE104" s="3">
        <v>10</v>
      </c>
      <c r="EF104" s="14">
        <v>19.8</v>
      </c>
      <c r="EG104" s="11">
        <v>129</v>
      </c>
      <c r="EH104" s="11">
        <f t="shared" si="97"/>
        <v>2554.2000000000003</v>
      </c>
      <c r="EL104" s="3">
        <v>13</v>
      </c>
      <c r="EM104" s="14">
        <v>26.7</v>
      </c>
      <c r="EN104" s="11">
        <v>129</v>
      </c>
      <c r="EO104" s="11">
        <f t="shared" si="112"/>
        <v>3444.2999999999997</v>
      </c>
      <c r="EV104" s="11">
        <f t="shared" si="101"/>
        <v>0</v>
      </c>
      <c r="FC104" s="11">
        <f t="shared" si="102"/>
        <v>0</v>
      </c>
      <c r="FJ104" s="11">
        <f t="shared" si="103"/>
        <v>0</v>
      </c>
      <c r="FQ104" s="11">
        <f t="shared" si="104"/>
        <v>0</v>
      </c>
      <c r="FX104" s="11">
        <f t="shared" si="105"/>
        <v>0</v>
      </c>
      <c r="GB104" s="3">
        <v>14</v>
      </c>
      <c r="GC104" s="14">
        <v>29.1</v>
      </c>
      <c r="GD104" s="11">
        <v>132</v>
      </c>
      <c r="GE104" s="11">
        <f t="shared" si="106"/>
        <v>3841.2000000000003</v>
      </c>
      <c r="GI104" s="3">
        <v>10</v>
      </c>
      <c r="GJ104" s="14">
        <v>21.8</v>
      </c>
      <c r="GK104" s="11">
        <v>129</v>
      </c>
      <c r="GL104" s="11">
        <f t="shared" si="107"/>
        <v>2812.2000000000003</v>
      </c>
      <c r="GS104" s="11">
        <f t="shared" si="108"/>
        <v>0</v>
      </c>
      <c r="GZ104" s="11">
        <f t="shared" si="109"/>
        <v>0</v>
      </c>
      <c r="HG104" s="11">
        <f t="shared" si="110"/>
        <v>0</v>
      </c>
      <c r="HN104" s="11">
        <f t="shared" si="111"/>
        <v>0</v>
      </c>
      <c r="HU104" s="11">
        <f t="shared" si="113"/>
        <v>0</v>
      </c>
      <c r="HY104" s="3">
        <v>14</v>
      </c>
      <c r="HZ104" s="14">
        <v>30.6</v>
      </c>
      <c r="IA104" s="11">
        <v>129</v>
      </c>
      <c r="IB104" s="11">
        <f t="shared" si="114"/>
        <v>3947.4</v>
      </c>
      <c r="II104" s="11">
        <f t="shared" si="115"/>
        <v>0</v>
      </c>
      <c r="IP104" s="11">
        <f t="shared" si="116"/>
        <v>0</v>
      </c>
      <c r="IT104" s="3">
        <v>10</v>
      </c>
      <c r="IU104" s="14">
        <v>20.6</v>
      </c>
      <c r="IV104" s="11">
        <v>129</v>
      </c>
      <c r="IW104" s="11">
        <f t="shared" si="117"/>
        <v>2657.4</v>
      </c>
      <c r="JD104" s="11">
        <f t="shared" si="118"/>
        <v>0</v>
      </c>
      <c r="JK104" s="11">
        <f t="shared" si="119"/>
        <v>0</v>
      </c>
      <c r="JR104" s="11">
        <f t="shared" si="120"/>
        <v>0</v>
      </c>
      <c r="JY104" s="11">
        <f t="shared" si="121"/>
        <v>0</v>
      </c>
      <c r="KC104" s="3">
        <v>10</v>
      </c>
      <c r="KD104" s="14">
        <v>20.399999999999999</v>
      </c>
      <c r="KE104" s="11">
        <v>129</v>
      </c>
      <c r="KF104" s="11">
        <f t="shared" si="122"/>
        <v>2631.6</v>
      </c>
      <c r="KM104" s="11">
        <f t="shared" si="123"/>
        <v>0</v>
      </c>
      <c r="KT104" s="11">
        <f t="shared" si="124"/>
        <v>0</v>
      </c>
      <c r="LA104" s="11">
        <f t="shared" si="125"/>
        <v>0</v>
      </c>
      <c r="LH104" s="11">
        <f t="shared" si="126"/>
        <v>0</v>
      </c>
      <c r="LL104" s="3">
        <v>14</v>
      </c>
      <c r="LM104" s="14">
        <v>29.7</v>
      </c>
      <c r="LN104" s="11">
        <v>129</v>
      </c>
      <c r="LO104" s="11">
        <f t="shared" si="127"/>
        <v>3831.2999999999997</v>
      </c>
      <c r="LV104" s="11">
        <f t="shared" si="128"/>
        <v>0</v>
      </c>
      <c r="LZ104" s="3">
        <v>100</v>
      </c>
      <c r="MA104" s="14">
        <v>198.6</v>
      </c>
      <c r="MB104" s="11">
        <v>124</v>
      </c>
      <c r="MC104" s="11">
        <f t="shared" si="129"/>
        <v>24626.399999999998</v>
      </c>
      <c r="MJ104" s="11">
        <f t="shared" si="130"/>
        <v>0</v>
      </c>
      <c r="MQ104" s="11">
        <f t="shared" si="131"/>
        <v>0</v>
      </c>
      <c r="MX104" s="11">
        <f t="shared" si="132"/>
        <v>0</v>
      </c>
      <c r="NB104" s="3">
        <v>102</v>
      </c>
      <c r="NC104" s="14">
        <v>209.2</v>
      </c>
      <c r="ND104" s="11">
        <v>129</v>
      </c>
      <c r="NE104" s="11">
        <f t="shared" si="133"/>
        <v>26986.799999999999</v>
      </c>
      <c r="NL104" s="11">
        <f t="shared" si="134"/>
        <v>0</v>
      </c>
      <c r="NM104" s="11">
        <v>133224</v>
      </c>
      <c r="NP104" s="3">
        <v>30</v>
      </c>
      <c r="NQ104" s="14">
        <v>59</v>
      </c>
      <c r="NR104" s="11">
        <v>128</v>
      </c>
      <c r="NS104" s="11">
        <f t="shared" si="160"/>
        <v>7552</v>
      </c>
      <c r="NW104" s="3">
        <v>20</v>
      </c>
      <c r="NX104" s="14">
        <v>41.9</v>
      </c>
      <c r="NY104" s="11">
        <v>128</v>
      </c>
      <c r="NZ104" s="11">
        <f t="shared" si="135"/>
        <v>5363.2</v>
      </c>
      <c r="OG104" s="11">
        <f t="shared" si="136"/>
        <v>0</v>
      </c>
      <c r="ON104" s="11">
        <f t="shared" si="137"/>
        <v>0</v>
      </c>
      <c r="OU104" s="11">
        <f t="shared" si="138"/>
        <v>0</v>
      </c>
      <c r="PB104" s="11">
        <f t="shared" si="139"/>
        <v>0</v>
      </c>
      <c r="PF104" s="3">
        <v>10</v>
      </c>
      <c r="PG104" s="14">
        <v>20.6</v>
      </c>
      <c r="PH104" s="11">
        <v>128</v>
      </c>
      <c r="PI104" s="11">
        <f t="shared" si="140"/>
        <v>2636.8</v>
      </c>
      <c r="PP104" s="11">
        <f t="shared" si="141"/>
        <v>0</v>
      </c>
      <c r="PT104" s="3">
        <v>5</v>
      </c>
      <c r="PU104" s="14">
        <v>10.6</v>
      </c>
      <c r="PV104" s="11">
        <v>129</v>
      </c>
      <c r="PW104" s="11">
        <f t="shared" si="142"/>
        <v>1367.3999999999999</v>
      </c>
      <c r="QD104" s="11">
        <f t="shared" si="143"/>
        <v>0</v>
      </c>
      <c r="QK104" s="11">
        <f t="shared" si="144"/>
        <v>0</v>
      </c>
      <c r="QO104" s="3">
        <v>18</v>
      </c>
      <c r="QP104" s="14">
        <v>40</v>
      </c>
      <c r="QQ104" s="11">
        <v>129</v>
      </c>
      <c r="QR104" s="11">
        <f t="shared" si="145"/>
        <v>5160</v>
      </c>
      <c r="QY104" s="11">
        <f t="shared" si="161"/>
        <v>0</v>
      </c>
      <c r="RF104" s="11">
        <f t="shared" si="146"/>
        <v>0</v>
      </c>
      <c r="RJ104" s="3">
        <v>40</v>
      </c>
      <c r="RK104" s="14">
        <v>79.8</v>
      </c>
      <c r="RL104" s="11">
        <v>126</v>
      </c>
      <c r="RM104" s="11">
        <f t="shared" si="147"/>
        <v>10054.799999999999</v>
      </c>
      <c r="RT104" s="11">
        <f t="shared" si="148"/>
        <v>0</v>
      </c>
      <c r="SA104" s="11">
        <f t="shared" si="149"/>
        <v>0</v>
      </c>
      <c r="SH104" s="11">
        <f t="shared" si="150"/>
        <v>0</v>
      </c>
      <c r="SO104" s="11">
        <f t="shared" si="151"/>
        <v>0</v>
      </c>
      <c r="SV104" s="11">
        <f t="shared" si="152"/>
        <v>0</v>
      </c>
      <c r="SZ104" s="3">
        <v>15</v>
      </c>
      <c r="TA104" s="14">
        <v>31.5</v>
      </c>
      <c r="TB104" s="11">
        <v>131</v>
      </c>
      <c r="TC104" s="11">
        <f t="shared" si="153"/>
        <v>4126.5</v>
      </c>
      <c r="TG104" s="3">
        <v>5</v>
      </c>
      <c r="TH104" s="14">
        <v>9.4</v>
      </c>
      <c r="TI104" s="11">
        <v>131</v>
      </c>
      <c r="TJ104" s="11">
        <f t="shared" si="154"/>
        <v>1231.4000000000001</v>
      </c>
      <c r="TQ104" s="11">
        <f t="shared" si="155"/>
        <v>0</v>
      </c>
      <c r="TX104" s="11">
        <f t="shared" si="156"/>
        <v>0</v>
      </c>
      <c r="UE104" s="11">
        <f t="shared" si="157"/>
        <v>0</v>
      </c>
      <c r="UL104" s="11">
        <f t="shared" si="158"/>
        <v>0</v>
      </c>
      <c r="US104" s="11">
        <f t="shared" si="159"/>
        <v>0</v>
      </c>
    </row>
    <row r="105" spans="1:565" x14ac:dyDescent="0.2">
      <c r="A105" s="52">
        <v>44688</v>
      </c>
      <c r="B105" s="3">
        <v>100</v>
      </c>
      <c r="C105" s="14">
        <v>210.7</v>
      </c>
      <c r="D105" s="11">
        <v>131</v>
      </c>
      <c r="E105" s="11">
        <f t="shared" si="93"/>
        <v>27601.699999999997</v>
      </c>
      <c r="L105" s="11">
        <f t="shared" si="81"/>
        <v>0</v>
      </c>
      <c r="S105" s="11">
        <f t="shared" si="82"/>
        <v>0</v>
      </c>
      <c r="Z105" s="11">
        <f t="shared" si="83"/>
        <v>0</v>
      </c>
      <c r="AG105" s="11">
        <f t="shared" si="84"/>
        <v>0</v>
      </c>
      <c r="AN105" s="11">
        <f t="shared" si="85"/>
        <v>0</v>
      </c>
      <c r="AR105" s="3">
        <v>40</v>
      </c>
      <c r="AS105" s="14">
        <v>81.2</v>
      </c>
      <c r="AT105" s="11">
        <v>132</v>
      </c>
      <c r="AU105" s="11">
        <f t="shared" si="86"/>
        <v>10718.4</v>
      </c>
      <c r="AY105" s="3">
        <v>15</v>
      </c>
      <c r="AZ105" s="14">
        <v>31.4</v>
      </c>
      <c r="BA105" s="11">
        <v>132</v>
      </c>
      <c r="BB105" s="11">
        <f t="shared" si="87"/>
        <v>4144.8</v>
      </c>
      <c r="BF105" s="3">
        <v>5</v>
      </c>
      <c r="BG105" s="14">
        <v>9.9</v>
      </c>
      <c r="BH105" s="11">
        <v>132</v>
      </c>
      <c r="BI105" s="11">
        <f t="shared" si="88"/>
        <v>1306.8</v>
      </c>
      <c r="BP105" s="11">
        <f t="shared" si="91"/>
        <v>0</v>
      </c>
      <c r="BW105" s="11">
        <f t="shared" si="92"/>
        <v>0</v>
      </c>
      <c r="CA105" s="3">
        <v>50</v>
      </c>
      <c r="CB105" s="14">
        <v>102.3</v>
      </c>
      <c r="CC105" s="11">
        <v>131</v>
      </c>
      <c r="CD105" s="11">
        <f t="shared" si="89"/>
        <v>13401.3</v>
      </c>
      <c r="CK105" s="11">
        <f t="shared" si="90"/>
        <v>0</v>
      </c>
      <c r="CR105" s="11">
        <f t="shared" si="94"/>
        <v>0</v>
      </c>
      <c r="CY105" s="11">
        <f t="shared" si="95"/>
        <v>0</v>
      </c>
      <c r="DF105" s="11">
        <f t="shared" si="98"/>
        <v>0</v>
      </c>
      <c r="DM105" s="11">
        <f t="shared" si="100"/>
        <v>0</v>
      </c>
      <c r="DQ105" s="3">
        <v>25</v>
      </c>
      <c r="DR105" s="14">
        <v>50</v>
      </c>
      <c r="DS105" s="11">
        <v>132</v>
      </c>
      <c r="DT105" s="11">
        <f t="shared" si="96"/>
        <v>6600</v>
      </c>
      <c r="DX105" s="3">
        <v>5</v>
      </c>
      <c r="DY105" s="14">
        <v>9.6999999999999993</v>
      </c>
      <c r="DZ105" s="11">
        <v>132</v>
      </c>
      <c r="EA105" s="11">
        <f t="shared" si="99"/>
        <v>1280.3999999999999</v>
      </c>
      <c r="EE105" s="3">
        <v>6</v>
      </c>
      <c r="EF105" s="14">
        <v>13.2</v>
      </c>
      <c r="EG105" s="11">
        <v>132</v>
      </c>
      <c r="EH105" s="11">
        <f t="shared" si="97"/>
        <v>1742.3999999999999</v>
      </c>
      <c r="EL105" s="3">
        <v>11</v>
      </c>
      <c r="EM105" s="14">
        <v>22</v>
      </c>
      <c r="EN105" s="11">
        <v>132</v>
      </c>
      <c r="EO105" s="11">
        <f t="shared" si="112"/>
        <v>2904</v>
      </c>
      <c r="EV105" s="11">
        <f t="shared" si="101"/>
        <v>0</v>
      </c>
      <c r="FC105" s="11">
        <f t="shared" si="102"/>
        <v>0</v>
      </c>
      <c r="FJ105" s="11">
        <f t="shared" si="103"/>
        <v>0</v>
      </c>
      <c r="FQ105" s="11">
        <f t="shared" si="104"/>
        <v>0</v>
      </c>
      <c r="FX105" s="11">
        <f t="shared" si="105"/>
        <v>0</v>
      </c>
      <c r="GB105" s="3">
        <v>18</v>
      </c>
      <c r="GC105" s="14">
        <v>36</v>
      </c>
      <c r="GD105" s="11">
        <v>135</v>
      </c>
      <c r="GE105" s="11">
        <f t="shared" si="106"/>
        <v>4860</v>
      </c>
      <c r="GI105" s="3">
        <v>8</v>
      </c>
      <c r="GJ105" s="14">
        <v>15.6</v>
      </c>
      <c r="GK105" s="11">
        <v>132</v>
      </c>
      <c r="GL105" s="11">
        <f t="shared" si="107"/>
        <v>2059.1999999999998</v>
      </c>
      <c r="GS105" s="11">
        <f t="shared" si="108"/>
        <v>0</v>
      </c>
      <c r="GZ105" s="11">
        <f t="shared" si="109"/>
        <v>0</v>
      </c>
      <c r="HG105" s="11">
        <f t="shared" si="110"/>
        <v>0</v>
      </c>
      <c r="HN105" s="11">
        <f t="shared" si="111"/>
        <v>0</v>
      </c>
      <c r="HU105" s="11">
        <f t="shared" si="113"/>
        <v>0</v>
      </c>
      <c r="HY105" s="3">
        <v>13</v>
      </c>
      <c r="HZ105" s="14">
        <v>26.9</v>
      </c>
      <c r="IA105" s="11">
        <v>132</v>
      </c>
      <c r="IB105" s="11">
        <f t="shared" si="114"/>
        <v>3550.7999999999997</v>
      </c>
      <c r="IF105" s="3">
        <v>7</v>
      </c>
      <c r="IG105" s="14">
        <v>13.9</v>
      </c>
      <c r="IH105" s="11">
        <v>132</v>
      </c>
      <c r="II105" s="11">
        <f t="shared" si="115"/>
        <v>1834.8</v>
      </c>
      <c r="IP105" s="11">
        <f t="shared" si="116"/>
        <v>0</v>
      </c>
      <c r="IT105" s="3">
        <v>5</v>
      </c>
      <c r="IU105" s="14">
        <v>9.9</v>
      </c>
      <c r="IV105" s="11">
        <v>132</v>
      </c>
      <c r="IW105" s="11">
        <f t="shared" si="117"/>
        <v>1306.8</v>
      </c>
      <c r="JD105" s="11">
        <f t="shared" si="118"/>
        <v>0</v>
      </c>
      <c r="JK105" s="11">
        <f t="shared" si="119"/>
        <v>0</v>
      </c>
      <c r="JR105" s="11">
        <f t="shared" si="120"/>
        <v>0</v>
      </c>
      <c r="JY105" s="11">
        <f t="shared" si="121"/>
        <v>0</v>
      </c>
      <c r="KC105" s="3">
        <v>11</v>
      </c>
      <c r="KD105" s="14">
        <v>20.9</v>
      </c>
      <c r="KE105" s="11">
        <v>132</v>
      </c>
      <c r="KF105" s="11">
        <f t="shared" si="122"/>
        <v>2758.7999999999997</v>
      </c>
      <c r="KM105" s="11">
        <f t="shared" si="123"/>
        <v>0</v>
      </c>
      <c r="KT105" s="11">
        <f t="shared" si="124"/>
        <v>0</v>
      </c>
      <c r="LA105" s="11">
        <f t="shared" si="125"/>
        <v>0</v>
      </c>
      <c r="LH105" s="11">
        <f t="shared" si="126"/>
        <v>0</v>
      </c>
      <c r="LL105" s="3">
        <v>12</v>
      </c>
      <c r="LM105" s="14">
        <v>24.6</v>
      </c>
      <c r="LN105" s="11">
        <v>132</v>
      </c>
      <c r="LO105" s="11">
        <f t="shared" si="127"/>
        <v>3247.2000000000003</v>
      </c>
      <c r="LV105" s="11">
        <f t="shared" si="128"/>
        <v>0</v>
      </c>
      <c r="LZ105" s="3">
        <v>70</v>
      </c>
      <c r="MA105" s="14">
        <v>141.9</v>
      </c>
      <c r="MB105" s="11">
        <v>127</v>
      </c>
      <c r="MC105" s="11">
        <f t="shared" si="129"/>
        <v>18021.3</v>
      </c>
      <c r="MJ105" s="11">
        <f t="shared" si="130"/>
        <v>0</v>
      </c>
      <c r="MQ105" s="11">
        <f t="shared" si="131"/>
        <v>0</v>
      </c>
      <c r="MX105" s="11">
        <f t="shared" si="132"/>
        <v>0</v>
      </c>
      <c r="NB105" s="3">
        <v>25</v>
      </c>
      <c r="NC105" s="14">
        <v>50.3</v>
      </c>
      <c r="ND105" s="11">
        <v>132</v>
      </c>
      <c r="NE105" s="11">
        <f t="shared" si="133"/>
        <v>6639.5999999999995</v>
      </c>
      <c r="NI105" s="3">
        <v>121</v>
      </c>
      <c r="NJ105" s="14">
        <v>251.3</v>
      </c>
      <c r="NK105" s="11">
        <v>132</v>
      </c>
      <c r="NL105" s="11">
        <f t="shared" si="134"/>
        <v>33171.599999999999</v>
      </c>
      <c r="NP105" s="3">
        <v>40</v>
      </c>
      <c r="NQ105" s="14">
        <v>82.8</v>
      </c>
      <c r="NR105" s="11">
        <v>131</v>
      </c>
      <c r="NS105" s="11">
        <f t="shared" si="160"/>
        <v>10846.8</v>
      </c>
      <c r="NW105" s="3">
        <v>10</v>
      </c>
      <c r="NX105" s="14">
        <v>19.600000000000001</v>
      </c>
      <c r="NY105" s="11">
        <v>131</v>
      </c>
      <c r="NZ105" s="11">
        <f t="shared" si="135"/>
        <v>2567.6000000000004</v>
      </c>
      <c r="OG105" s="11">
        <f t="shared" si="136"/>
        <v>0</v>
      </c>
      <c r="ON105" s="11">
        <f t="shared" si="137"/>
        <v>0</v>
      </c>
      <c r="OU105" s="11">
        <f t="shared" si="138"/>
        <v>0</v>
      </c>
      <c r="PB105" s="11">
        <f t="shared" si="139"/>
        <v>0</v>
      </c>
      <c r="PF105" s="3">
        <v>25</v>
      </c>
      <c r="PG105" s="14">
        <v>51.2</v>
      </c>
      <c r="PH105" s="11">
        <v>131</v>
      </c>
      <c r="PI105" s="11">
        <f t="shared" si="140"/>
        <v>6707.2000000000007</v>
      </c>
      <c r="PP105" s="11">
        <f t="shared" si="141"/>
        <v>0</v>
      </c>
      <c r="PT105" s="3">
        <v>7</v>
      </c>
      <c r="PU105" s="14">
        <v>12.4</v>
      </c>
      <c r="PV105" s="11">
        <v>132</v>
      </c>
      <c r="PW105" s="11">
        <f t="shared" si="142"/>
        <v>1636.8</v>
      </c>
      <c r="QD105" s="11">
        <f t="shared" si="143"/>
        <v>0</v>
      </c>
      <c r="QK105" s="11">
        <f t="shared" si="144"/>
        <v>0</v>
      </c>
      <c r="QR105" s="11">
        <f t="shared" si="145"/>
        <v>0</v>
      </c>
      <c r="QY105" s="11">
        <f t="shared" si="161"/>
        <v>0</v>
      </c>
      <c r="RF105" s="11">
        <f t="shared" si="146"/>
        <v>0</v>
      </c>
      <c r="RJ105" s="3">
        <v>20</v>
      </c>
      <c r="RK105" s="14">
        <v>38.9</v>
      </c>
      <c r="RL105" s="11">
        <v>129</v>
      </c>
      <c r="RM105" s="11">
        <f t="shared" si="147"/>
        <v>5018.0999999999995</v>
      </c>
      <c r="RT105" s="11">
        <f t="shared" si="148"/>
        <v>0</v>
      </c>
      <c r="SA105" s="11">
        <f t="shared" si="149"/>
        <v>0</v>
      </c>
      <c r="SH105" s="11">
        <f t="shared" si="150"/>
        <v>0</v>
      </c>
      <c r="SO105" s="11">
        <f t="shared" si="151"/>
        <v>0</v>
      </c>
      <c r="SV105" s="11">
        <f t="shared" si="152"/>
        <v>0</v>
      </c>
      <c r="TC105" s="11">
        <f t="shared" si="153"/>
        <v>0</v>
      </c>
      <c r="TJ105" s="11">
        <f t="shared" si="154"/>
        <v>0</v>
      </c>
      <c r="TQ105" s="11">
        <f t="shared" si="155"/>
        <v>0</v>
      </c>
      <c r="TX105" s="11">
        <f t="shared" si="156"/>
        <v>0</v>
      </c>
      <c r="UE105" s="11">
        <f t="shared" si="157"/>
        <v>0</v>
      </c>
      <c r="UL105" s="11">
        <f t="shared" si="158"/>
        <v>0</v>
      </c>
      <c r="US105" s="11">
        <f t="shared" si="159"/>
        <v>0</v>
      </c>
    </row>
    <row r="106" spans="1:565" x14ac:dyDescent="0.2">
      <c r="A106" s="52">
        <v>44689</v>
      </c>
      <c r="B106" s="3">
        <v>260</v>
      </c>
      <c r="C106" s="14">
        <v>481.4</v>
      </c>
      <c r="D106" s="11">
        <v>142</v>
      </c>
      <c r="E106" s="11">
        <f t="shared" si="93"/>
        <v>68358.8</v>
      </c>
      <c r="I106" s="3">
        <v>35</v>
      </c>
      <c r="J106" s="14">
        <v>65.7</v>
      </c>
      <c r="K106" s="11">
        <v>143</v>
      </c>
      <c r="L106" s="11">
        <f t="shared" si="81"/>
        <v>9395.1</v>
      </c>
      <c r="S106" s="11">
        <f t="shared" si="82"/>
        <v>0</v>
      </c>
      <c r="Z106" s="11">
        <f t="shared" si="83"/>
        <v>0</v>
      </c>
      <c r="AG106" s="11">
        <f t="shared" si="84"/>
        <v>0</v>
      </c>
      <c r="AK106" s="3">
        <v>20</v>
      </c>
      <c r="AL106" s="14">
        <v>36.1</v>
      </c>
      <c r="AM106" s="11">
        <v>145</v>
      </c>
      <c r="AN106" s="11">
        <f t="shared" si="85"/>
        <v>5234.5</v>
      </c>
      <c r="AR106" s="3">
        <v>40</v>
      </c>
      <c r="AS106" s="14">
        <v>71.400000000000006</v>
      </c>
      <c r="AT106" s="11">
        <v>143</v>
      </c>
      <c r="AU106" s="11">
        <f t="shared" si="86"/>
        <v>10210.200000000001</v>
      </c>
      <c r="AY106" s="3">
        <v>45</v>
      </c>
      <c r="AZ106" s="14">
        <v>84.3</v>
      </c>
      <c r="BA106" s="11">
        <v>143</v>
      </c>
      <c r="BB106" s="11">
        <f t="shared" si="87"/>
        <v>12054.9</v>
      </c>
      <c r="BF106" s="3">
        <v>30</v>
      </c>
      <c r="BG106" s="14">
        <v>56</v>
      </c>
      <c r="BH106" s="11">
        <v>143</v>
      </c>
      <c r="BI106" s="11">
        <f t="shared" si="88"/>
        <v>8008</v>
      </c>
      <c r="BP106" s="11">
        <f t="shared" si="91"/>
        <v>0</v>
      </c>
      <c r="BW106" s="11">
        <f t="shared" si="92"/>
        <v>0</v>
      </c>
      <c r="CA106" s="3">
        <v>90</v>
      </c>
      <c r="CB106" s="14">
        <v>169.3</v>
      </c>
      <c r="CC106" s="11">
        <v>142</v>
      </c>
      <c r="CD106" s="11">
        <f t="shared" si="89"/>
        <v>24040.600000000002</v>
      </c>
      <c r="CK106" s="11">
        <f t="shared" si="90"/>
        <v>0</v>
      </c>
      <c r="CR106" s="11">
        <f t="shared" si="94"/>
        <v>0</v>
      </c>
      <c r="CY106" s="11">
        <f t="shared" si="95"/>
        <v>0</v>
      </c>
      <c r="DF106" s="11">
        <f t="shared" si="98"/>
        <v>0</v>
      </c>
      <c r="DM106" s="11">
        <f t="shared" si="100"/>
        <v>0</v>
      </c>
      <c r="DQ106" s="3">
        <v>35</v>
      </c>
      <c r="DR106" s="14">
        <v>64.599999999999994</v>
      </c>
      <c r="DS106" s="11">
        <v>143</v>
      </c>
      <c r="DT106" s="11">
        <f t="shared" si="96"/>
        <v>9237.7999999999993</v>
      </c>
      <c r="DX106" s="3">
        <v>15</v>
      </c>
      <c r="DY106" s="14">
        <v>28</v>
      </c>
      <c r="DZ106" s="11">
        <v>143</v>
      </c>
      <c r="EA106" s="11">
        <f t="shared" si="99"/>
        <v>4004</v>
      </c>
      <c r="EE106" s="3">
        <v>35</v>
      </c>
      <c r="EF106" s="14">
        <v>63.6</v>
      </c>
      <c r="EG106" s="11">
        <v>143</v>
      </c>
      <c r="EH106" s="11">
        <f t="shared" si="97"/>
        <v>9094.8000000000011</v>
      </c>
      <c r="EL106" s="3">
        <v>30</v>
      </c>
      <c r="EM106" s="14">
        <v>55.3</v>
      </c>
      <c r="EN106" s="11">
        <v>143</v>
      </c>
      <c r="EO106" s="11">
        <f t="shared" si="112"/>
        <v>7907.9</v>
      </c>
      <c r="EV106" s="11">
        <f t="shared" si="101"/>
        <v>0</v>
      </c>
      <c r="FC106" s="11">
        <f t="shared" si="102"/>
        <v>0</v>
      </c>
      <c r="FJ106" s="11">
        <f t="shared" si="103"/>
        <v>0</v>
      </c>
      <c r="FQ106" s="11">
        <f t="shared" si="104"/>
        <v>0</v>
      </c>
      <c r="FX106" s="11">
        <f t="shared" si="105"/>
        <v>0</v>
      </c>
      <c r="GB106" s="3">
        <v>45</v>
      </c>
      <c r="GC106" s="14">
        <v>83.5</v>
      </c>
      <c r="GD106" s="11">
        <v>146</v>
      </c>
      <c r="GE106" s="11">
        <f t="shared" si="106"/>
        <v>12191</v>
      </c>
      <c r="GI106" s="3">
        <v>25</v>
      </c>
      <c r="GJ106" s="14">
        <v>46.6</v>
      </c>
      <c r="GK106" s="11">
        <v>143</v>
      </c>
      <c r="GL106" s="11">
        <f t="shared" si="107"/>
        <v>6663.8</v>
      </c>
      <c r="GS106" s="11">
        <f t="shared" si="108"/>
        <v>0</v>
      </c>
      <c r="GZ106" s="11">
        <f t="shared" si="109"/>
        <v>0</v>
      </c>
      <c r="HG106" s="11">
        <f t="shared" si="110"/>
        <v>0</v>
      </c>
      <c r="HN106" s="11">
        <f t="shared" si="111"/>
        <v>0</v>
      </c>
      <c r="HU106" s="11">
        <f t="shared" si="113"/>
        <v>0</v>
      </c>
      <c r="HY106" s="3">
        <v>30</v>
      </c>
      <c r="HZ106" s="14">
        <v>54.6</v>
      </c>
      <c r="IA106" s="11">
        <v>143</v>
      </c>
      <c r="IB106" s="11">
        <f t="shared" si="114"/>
        <v>7807.8</v>
      </c>
      <c r="IF106" s="3">
        <v>30</v>
      </c>
      <c r="IG106" s="14">
        <v>57</v>
      </c>
      <c r="IH106" s="11">
        <v>143</v>
      </c>
      <c r="II106" s="11">
        <f t="shared" si="115"/>
        <v>8151</v>
      </c>
      <c r="IP106" s="11">
        <f t="shared" si="116"/>
        <v>0</v>
      </c>
      <c r="IT106" s="3">
        <v>20</v>
      </c>
      <c r="IU106" s="14">
        <v>38.4</v>
      </c>
      <c r="IV106" s="11">
        <v>143</v>
      </c>
      <c r="IW106" s="11">
        <f t="shared" si="117"/>
        <v>5491.2</v>
      </c>
      <c r="JD106" s="11">
        <f t="shared" si="118"/>
        <v>0</v>
      </c>
      <c r="JK106" s="11">
        <f t="shared" si="119"/>
        <v>0</v>
      </c>
      <c r="JR106" s="11">
        <f t="shared" si="120"/>
        <v>0</v>
      </c>
      <c r="JY106" s="11">
        <f t="shared" si="121"/>
        <v>0</v>
      </c>
      <c r="KC106" s="3">
        <v>5</v>
      </c>
      <c r="KD106" s="14">
        <v>9.6999999999999993</v>
      </c>
      <c r="KE106" s="11">
        <v>143</v>
      </c>
      <c r="KF106" s="11">
        <f t="shared" si="122"/>
        <v>1387.1</v>
      </c>
      <c r="KM106" s="11">
        <f t="shared" si="123"/>
        <v>0</v>
      </c>
      <c r="KT106" s="11">
        <f t="shared" si="124"/>
        <v>0</v>
      </c>
      <c r="LA106" s="11">
        <f t="shared" si="125"/>
        <v>0</v>
      </c>
      <c r="LH106" s="11">
        <f t="shared" si="126"/>
        <v>0</v>
      </c>
      <c r="LL106" s="3">
        <v>30</v>
      </c>
      <c r="LM106" s="14">
        <v>53.9</v>
      </c>
      <c r="LN106" s="11">
        <v>143</v>
      </c>
      <c r="LO106" s="11">
        <f t="shared" si="127"/>
        <v>7707.7</v>
      </c>
      <c r="LV106" s="11">
        <f t="shared" si="128"/>
        <v>0</v>
      </c>
      <c r="LZ106" s="3">
        <v>80</v>
      </c>
      <c r="MA106" s="14">
        <v>145.30000000000001</v>
      </c>
      <c r="MB106" s="11">
        <v>137</v>
      </c>
      <c r="MC106" s="11">
        <f t="shared" si="129"/>
        <v>19906.100000000002</v>
      </c>
      <c r="ME106" s="11">
        <f>SUM(MC100:MC106)</f>
        <v>140551.79999999999</v>
      </c>
      <c r="MJ106" s="11">
        <f t="shared" si="130"/>
        <v>0</v>
      </c>
      <c r="MQ106" s="11">
        <f t="shared" si="131"/>
        <v>0</v>
      </c>
      <c r="MX106" s="11">
        <f t="shared" si="132"/>
        <v>0</v>
      </c>
      <c r="NB106" s="3">
        <v>60</v>
      </c>
      <c r="NC106" s="14">
        <v>107.6</v>
      </c>
      <c r="ND106" s="11">
        <v>143</v>
      </c>
      <c r="NE106" s="11">
        <f t="shared" si="133"/>
        <v>15386.8</v>
      </c>
      <c r="NI106" s="3">
        <v>130</v>
      </c>
      <c r="NJ106" s="14">
        <v>244.8</v>
      </c>
      <c r="NK106" s="11">
        <v>143</v>
      </c>
      <c r="NL106" s="11">
        <f t="shared" si="134"/>
        <v>35006.400000000001</v>
      </c>
      <c r="NP106" s="3">
        <v>100</v>
      </c>
      <c r="NQ106" s="14">
        <v>186.3</v>
      </c>
      <c r="NR106" s="11">
        <v>142</v>
      </c>
      <c r="NS106" s="11">
        <f t="shared" si="160"/>
        <v>26454.600000000002</v>
      </c>
      <c r="NW106" s="3">
        <v>30</v>
      </c>
      <c r="NX106" s="14">
        <v>58.5</v>
      </c>
      <c r="NY106" s="11">
        <v>142</v>
      </c>
      <c r="NZ106" s="11">
        <f t="shared" si="135"/>
        <v>8307</v>
      </c>
      <c r="OG106" s="11">
        <f t="shared" si="136"/>
        <v>0</v>
      </c>
      <c r="ON106" s="11">
        <f t="shared" si="137"/>
        <v>0</v>
      </c>
      <c r="OU106" s="11">
        <f t="shared" si="138"/>
        <v>0</v>
      </c>
      <c r="PB106" s="11">
        <f t="shared" si="139"/>
        <v>0</v>
      </c>
      <c r="PF106" s="3">
        <v>25</v>
      </c>
      <c r="PG106" s="14">
        <v>45.4</v>
      </c>
      <c r="PH106" s="11">
        <v>142</v>
      </c>
      <c r="PI106" s="11">
        <f t="shared" si="140"/>
        <v>6446.8</v>
      </c>
      <c r="PP106" s="11">
        <f t="shared" si="141"/>
        <v>0</v>
      </c>
      <c r="PT106" s="3">
        <v>10</v>
      </c>
      <c r="PU106" s="14">
        <v>18.5</v>
      </c>
      <c r="PV106" s="11">
        <v>143</v>
      </c>
      <c r="PW106" s="11">
        <f t="shared" si="142"/>
        <v>2645.5</v>
      </c>
      <c r="QD106" s="11">
        <f t="shared" si="143"/>
        <v>0</v>
      </c>
      <c r="QK106" s="11">
        <f t="shared" si="144"/>
        <v>0</v>
      </c>
      <c r="QO106" s="3">
        <v>28</v>
      </c>
      <c r="QP106" s="14">
        <v>54.8</v>
      </c>
      <c r="QQ106" s="11">
        <v>143</v>
      </c>
      <c r="QR106" s="11">
        <f t="shared" si="145"/>
        <v>7836.4</v>
      </c>
      <c r="QY106" s="11">
        <f t="shared" si="161"/>
        <v>0</v>
      </c>
      <c r="RF106" s="11">
        <f t="shared" si="146"/>
        <v>0</v>
      </c>
      <c r="RJ106" s="3">
        <v>20</v>
      </c>
      <c r="RK106" s="14">
        <v>36.9</v>
      </c>
      <c r="RL106" s="11">
        <v>139</v>
      </c>
      <c r="RM106" s="11">
        <f t="shared" si="147"/>
        <v>5129.0999999999995</v>
      </c>
      <c r="RO106" s="11">
        <f>SUM(RM100:RM106)</f>
        <v>59672.799999999988</v>
      </c>
      <c r="RT106" s="11">
        <f t="shared" si="148"/>
        <v>0</v>
      </c>
      <c r="RX106" s="3">
        <v>20</v>
      </c>
      <c r="RY106" s="14">
        <v>36.5</v>
      </c>
      <c r="RZ106" s="11">
        <v>145</v>
      </c>
      <c r="SA106" s="11">
        <f t="shared" si="149"/>
        <v>5292.5</v>
      </c>
      <c r="SH106" s="11">
        <f t="shared" si="150"/>
        <v>0</v>
      </c>
      <c r="SO106" s="11">
        <f t="shared" si="151"/>
        <v>0</v>
      </c>
      <c r="SV106" s="11">
        <f t="shared" si="152"/>
        <v>0</v>
      </c>
      <c r="SZ106" s="3">
        <v>40</v>
      </c>
      <c r="TA106" s="14">
        <v>75</v>
      </c>
      <c r="TB106" s="11">
        <v>145</v>
      </c>
      <c r="TC106" s="11">
        <f t="shared" si="153"/>
        <v>10875</v>
      </c>
      <c r="TG106" s="3">
        <v>20</v>
      </c>
      <c r="TH106" s="14">
        <v>36.5</v>
      </c>
      <c r="TI106" s="11">
        <v>145</v>
      </c>
      <c r="TJ106" s="11">
        <f t="shared" si="154"/>
        <v>5292.5</v>
      </c>
      <c r="TQ106" s="11">
        <f t="shared" si="155"/>
        <v>0</v>
      </c>
      <c r="TX106" s="11">
        <f t="shared" si="156"/>
        <v>0</v>
      </c>
      <c r="UE106" s="11">
        <f t="shared" si="157"/>
        <v>0</v>
      </c>
      <c r="UL106" s="11">
        <f t="shared" si="158"/>
        <v>0</v>
      </c>
      <c r="US106" s="11">
        <f t="shared" si="159"/>
        <v>0</v>
      </c>
    </row>
    <row r="107" spans="1:565" x14ac:dyDescent="0.2">
      <c r="A107" s="52">
        <v>44690</v>
      </c>
      <c r="B107" s="3">
        <v>10</v>
      </c>
      <c r="C107" s="14">
        <v>19.7</v>
      </c>
      <c r="D107" s="11">
        <v>141</v>
      </c>
      <c r="E107" s="11">
        <f t="shared" si="93"/>
        <v>2777.7</v>
      </c>
      <c r="L107" s="11">
        <f t="shared" si="81"/>
        <v>0</v>
      </c>
      <c r="S107" s="11">
        <f t="shared" si="82"/>
        <v>0</v>
      </c>
      <c r="Z107" s="11">
        <f t="shared" si="83"/>
        <v>0</v>
      </c>
      <c r="AG107" s="11">
        <f t="shared" si="84"/>
        <v>0</v>
      </c>
      <c r="AN107" s="11">
        <f t="shared" si="85"/>
        <v>0</v>
      </c>
      <c r="AR107" s="3">
        <v>35</v>
      </c>
      <c r="AS107" s="14">
        <v>61.5</v>
      </c>
      <c r="AT107" s="11">
        <v>142</v>
      </c>
      <c r="AU107" s="11">
        <f t="shared" si="86"/>
        <v>8733</v>
      </c>
      <c r="AY107" s="3">
        <v>25</v>
      </c>
      <c r="AZ107" s="14">
        <v>49.6</v>
      </c>
      <c r="BA107" s="11">
        <v>142</v>
      </c>
      <c r="BB107" s="11">
        <f t="shared" si="87"/>
        <v>7043.2</v>
      </c>
      <c r="BF107" s="3">
        <v>5</v>
      </c>
      <c r="BG107" s="14">
        <v>9</v>
      </c>
      <c r="BH107" s="11">
        <v>142</v>
      </c>
      <c r="BI107" s="11">
        <f t="shared" si="88"/>
        <v>1278</v>
      </c>
      <c r="BP107" s="11">
        <f t="shared" si="91"/>
        <v>0</v>
      </c>
      <c r="BW107" s="11">
        <f t="shared" si="92"/>
        <v>0</v>
      </c>
      <c r="CA107" s="3">
        <v>50</v>
      </c>
      <c r="CB107" s="14">
        <v>97.6</v>
      </c>
      <c r="CC107" s="11">
        <v>141</v>
      </c>
      <c r="CD107" s="11">
        <f t="shared" si="89"/>
        <v>13761.599999999999</v>
      </c>
      <c r="CK107" s="11">
        <f t="shared" si="90"/>
        <v>0</v>
      </c>
      <c r="CR107" s="11">
        <f t="shared" si="94"/>
        <v>0</v>
      </c>
      <c r="CY107" s="11">
        <f t="shared" si="95"/>
        <v>0</v>
      </c>
      <c r="DF107" s="11">
        <f t="shared" si="98"/>
        <v>0</v>
      </c>
      <c r="DM107" s="11">
        <f t="shared" si="100"/>
        <v>0</v>
      </c>
      <c r="DQ107" s="3">
        <v>20</v>
      </c>
      <c r="DR107" s="14">
        <v>37.9</v>
      </c>
      <c r="DS107" s="11">
        <v>142</v>
      </c>
      <c r="DT107" s="11">
        <f t="shared" si="96"/>
        <v>5381.8</v>
      </c>
      <c r="DX107" s="3">
        <v>5</v>
      </c>
      <c r="DY107" s="14">
        <v>8.9</v>
      </c>
      <c r="DZ107" s="11">
        <v>142</v>
      </c>
      <c r="EA107" s="11">
        <f t="shared" si="99"/>
        <v>1263.8</v>
      </c>
      <c r="EE107" s="3">
        <v>5</v>
      </c>
      <c r="EF107" s="14">
        <v>9.6999999999999993</v>
      </c>
      <c r="EG107" s="11">
        <v>142</v>
      </c>
      <c r="EH107" s="11">
        <f t="shared" si="97"/>
        <v>1377.3999999999999</v>
      </c>
      <c r="EL107" s="3">
        <v>11</v>
      </c>
      <c r="EM107" s="14">
        <v>23</v>
      </c>
      <c r="EN107" s="11">
        <v>142</v>
      </c>
      <c r="EO107" s="11">
        <f t="shared" si="112"/>
        <v>3266</v>
      </c>
      <c r="EV107" s="11">
        <f t="shared" si="101"/>
        <v>0</v>
      </c>
      <c r="FC107" s="11">
        <f t="shared" si="102"/>
        <v>0</v>
      </c>
      <c r="FJ107" s="11">
        <f t="shared" si="103"/>
        <v>0</v>
      </c>
      <c r="FQ107" s="11">
        <f t="shared" si="104"/>
        <v>0</v>
      </c>
      <c r="FX107" s="11">
        <f t="shared" si="105"/>
        <v>0</v>
      </c>
      <c r="GB107" s="3">
        <v>15</v>
      </c>
      <c r="GC107" s="14">
        <v>29.3</v>
      </c>
      <c r="GD107" s="11">
        <v>145</v>
      </c>
      <c r="GE107" s="11">
        <f t="shared" si="106"/>
        <v>4248.5</v>
      </c>
      <c r="GI107" s="3">
        <v>6</v>
      </c>
      <c r="GJ107" s="14">
        <v>11.4</v>
      </c>
      <c r="GK107" s="11">
        <v>142</v>
      </c>
      <c r="GL107" s="11">
        <f t="shared" si="107"/>
        <v>1618.8</v>
      </c>
      <c r="GP107" s="3">
        <v>20</v>
      </c>
      <c r="GQ107" s="14">
        <v>40</v>
      </c>
      <c r="GR107" s="11">
        <v>142</v>
      </c>
      <c r="GS107" s="11">
        <f t="shared" si="108"/>
        <v>5680</v>
      </c>
      <c r="GZ107" s="11">
        <f t="shared" si="109"/>
        <v>0</v>
      </c>
      <c r="HG107" s="11">
        <f t="shared" si="110"/>
        <v>0</v>
      </c>
      <c r="HN107" s="11">
        <f t="shared" si="111"/>
        <v>0</v>
      </c>
      <c r="HU107" s="11">
        <f t="shared" si="113"/>
        <v>0</v>
      </c>
      <c r="HY107" s="3">
        <v>15</v>
      </c>
      <c r="HZ107" s="14">
        <v>29.3</v>
      </c>
      <c r="IA107" s="11">
        <v>142</v>
      </c>
      <c r="IB107" s="11">
        <f t="shared" si="114"/>
        <v>4160.6000000000004</v>
      </c>
      <c r="II107" s="11">
        <f t="shared" si="115"/>
        <v>0</v>
      </c>
      <c r="IP107" s="11">
        <f t="shared" si="116"/>
        <v>0</v>
      </c>
      <c r="IW107" s="11">
        <f t="shared" si="117"/>
        <v>0</v>
      </c>
      <c r="JD107" s="11">
        <f t="shared" si="118"/>
        <v>0</v>
      </c>
      <c r="JK107" s="11">
        <f t="shared" si="119"/>
        <v>0</v>
      </c>
      <c r="JR107" s="11">
        <f t="shared" si="120"/>
        <v>0</v>
      </c>
      <c r="JY107" s="11">
        <f t="shared" si="121"/>
        <v>0</v>
      </c>
      <c r="KF107" s="11">
        <f t="shared" si="122"/>
        <v>0</v>
      </c>
      <c r="KM107" s="11">
        <f t="shared" si="123"/>
        <v>0</v>
      </c>
      <c r="KT107" s="11">
        <f t="shared" si="124"/>
        <v>0</v>
      </c>
      <c r="LA107" s="11">
        <f t="shared" si="125"/>
        <v>0</v>
      </c>
      <c r="LH107" s="11">
        <f t="shared" si="126"/>
        <v>0</v>
      </c>
      <c r="LL107" s="3">
        <v>5</v>
      </c>
      <c r="LM107" s="14">
        <v>9.5</v>
      </c>
      <c r="LN107" s="11">
        <v>142</v>
      </c>
      <c r="LO107" s="11">
        <f t="shared" si="127"/>
        <v>1349</v>
      </c>
      <c r="LV107" s="11">
        <f t="shared" si="128"/>
        <v>0</v>
      </c>
      <c r="LZ107" s="3">
        <v>40</v>
      </c>
      <c r="MA107" s="14">
        <v>78</v>
      </c>
      <c r="MB107" s="11">
        <v>137</v>
      </c>
      <c r="MC107" s="11">
        <f t="shared" si="129"/>
        <v>10686</v>
      </c>
      <c r="ME107" s="11">
        <f>ME106+ME99</f>
        <v>177551.8</v>
      </c>
      <c r="MJ107" s="11">
        <f t="shared" si="130"/>
        <v>0</v>
      </c>
      <c r="MQ107" s="11">
        <f t="shared" si="131"/>
        <v>0</v>
      </c>
      <c r="MX107" s="11">
        <f t="shared" si="132"/>
        <v>0</v>
      </c>
      <c r="NB107" s="3">
        <v>30</v>
      </c>
      <c r="NC107" s="14">
        <v>52.2</v>
      </c>
      <c r="ND107" s="11">
        <v>142</v>
      </c>
      <c r="NE107" s="11">
        <f>NC107*ND107</f>
        <v>7412.4000000000005</v>
      </c>
      <c r="NI107" s="3">
        <v>39</v>
      </c>
      <c r="NJ107" s="14">
        <v>70.8</v>
      </c>
      <c r="NK107" s="11">
        <v>142</v>
      </c>
      <c r="NL107" s="11">
        <f t="shared" si="134"/>
        <v>10053.6</v>
      </c>
      <c r="NP107" s="3">
        <v>5</v>
      </c>
      <c r="NQ107" s="14">
        <v>9.5</v>
      </c>
      <c r="NR107" s="11">
        <v>141</v>
      </c>
      <c r="NS107" s="11">
        <f t="shared" si="160"/>
        <v>1339.5</v>
      </c>
      <c r="NW107" s="3">
        <v>5</v>
      </c>
      <c r="NX107" s="14">
        <v>10.1</v>
      </c>
      <c r="NY107" s="11">
        <v>141</v>
      </c>
      <c r="NZ107" s="11">
        <f t="shared" si="135"/>
        <v>1424.1</v>
      </c>
      <c r="OG107" s="11">
        <f t="shared" si="136"/>
        <v>0</v>
      </c>
      <c r="ON107" s="11">
        <f t="shared" si="137"/>
        <v>0</v>
      </c>
      <c r="OU107" s="11">
        <f t="shared" si="138"/>
        <v>0</v>
      </c>
      <c r="PB107" s="11">
        <f t="shared" si="139"/>
        <v>0</v>
      </c>
      <c r="PI107" s="11">
        <f t="shared" si="140"/>
        <v>0</v>
      </c>
      <c r="PP107" s="11">
        <f t="shared" si="141"/>
        <v>0</v>
      </c>
      <c r="PW107" s="11">
        <f t="shared" si="142"/>
        <v>0</v>
      </c>
      <c r="QD107" s="11">
        <f t="shared" si="143"/>
        <v>0</v>
      </c>
      <c r="QK107" s="11">
        <f t="shared" si="144"/>
        <v>0</v>
      </c>
      <c r="QO107" s="3">
        <v>15</v>
      </c>
      <c r="QP107" s="14">
        <v>27.5</v>
      </c>
      <c r="QQ107" s="11">
        <v>142</v>
      </c>
      <c r="QR107" s="11">
        <f t="shared" si="145"/>
        <v>3905</v>
      </c>
      <c r="QY107" s="11">
        <f t="shared" si="161"/>
        <v>0</v>
      </c>
      <c r="RF107" s="11">
        <f t="shared" si="146"/>
        <v>0</v>
      </c>
      <c r="RJ107" s="3">
        <v>20</v>
      </c>
      <c r="RK107" s="14">
        <v>38.799999999999997</v>
      </c>
      <c r="RL107" s="11">
        <v>139</v>
      </c>
      <c r="RM107" s="11">
        <f t="shared" si="147"/>
        <v>5393.2</v>
      </c>
      <c r="RO107" s="24">
        <f>RO106+RO101</f>
        <v>98860.699999999983</v>
      </c>
      <c r="RT107" s="11">
        <f t="shared" si="148"/>
        <v>0</v>
      </c>
      <c r="SA107" s="11">
        <f t="shared" si="149"/>
        <v>0</v>
      </c>
      <c r="SH107" s="11">
        <f t="shared" si="150"/>
        <v>0</v>
      </c>
      <c r="SL107" s="3">
        <v>5</v>
      </c>
      <c r="SM107" s="14">
        <v>9.9</v>
      </c>
      <c r="SN107" s="11">
        <v>142</v>
      </c>
      <c r="SO107" s="11">
        <f t="shared" si="151"/>
        <v>1405.8</v>
      </c>
      <c r="SV107" s="11">
        <f t="shared" si="152"/>
        <v>0</v>
      </c>
      <c r="SZ107" s="3">
        <v>15</v>
      </c>
      <c r="TA107" s="14">
        <v>28.8</v>
      </c>
      <c r="TB107" s="11">
        <v>145</v>
      </c>
      <c r="TC107" s="11">
        <f t="shared" si="153"/>
        <v>4176</v>
      </c>
      <c r="TG107" s="3">
        <v>10</v>
      </c>
      <c r="TH107" s="14">
        <v>19.2</v>
      </c>
      <c r="TI107" s="11">
        <v>145</v>
      </c>
      <c r="TJ107" s="11">
        <f t="shared" si="154"/>
        <v>2784</v>
      </c>
      <c r="TQ107" s="11">
        <f t="shared" si="155"/>
        <v>0</v>
      </c>
      <c r="TX107" s="11">
        <f t="shared" si="156"/>
        <v>0</v>
      </c>
      <c r="UE107" s="11">
        <f t="shared" si="157"/>
        <v>0</v>
      </c>
      <c r="UL107" s="11">
        <f t="shared" si="158"/>
        <v>0</v>
      </c>
      <c r="US107" s="11">
        <f t="shared" si="159"/>
        <v>0</v>
      </c>
    </row>
    <row r="108" spans="1:565" x14ac:dyDescent="0.2">
      <c r="A108" s="52">
        <v>44691</v>
      </c>
      <c r="B108" s="3">
        <v>90</v>
      </c>
      <c r="C108" s="14">
        <v>170.7</v>
      </c>
      <c r="D108" s="11">
        <v>142</v>
      </c>
      <c r="E108" s="11">
        <f t="shared" si="93"/>
        <v>24239.399999999998</v>
      </c>
      <c r="L108" s="11">
        <f t="shared" si="81"/>
        <v>0</v>
      </c>
      <c r="S108" s="11">
        <f t="shared" si="82"/>
        <v>0</v>
      </c>
      <c r="Z108" s="11">
        <f t="shared" si="83"/>
        <v>0</v>
      </c>
      <c r="AG108" s="11">
        <f t="shared" si="84"/>
        <v>0</v>
      </c>
      <c r="AK108" s="3">
        <v>10</v>
      </c>
      <c r="AL108" s="14">
        <v>19.3</v>
      </c>
      <c r="AM108" s="11">
        <v>145</v>
      </c>
      <c r="AN108" s="11">
        <f t="shared" si="85"/>
        <v>2798.5</v>
      </c>
      <c r="AR108" s="3">
        <v>35</v>
      </c>
      <c r="AS108" s="14">
        <v>70.099999999999994</v>
      </c>
      <c r="AT108" s="11">
        <v>143</v>
      </c>
      <c r="AU108" s="11">
        <f t="shared" si="86"/>
        <v>10024.299999999999</v>
      </c>
      <c r="AY108" s="3">
        <v>25</v>
      </c>
      <c r="AZ108" s="14">
        <v>49.4</v>
      </c>
      <c r="BA108" s="11">
        <v>143</v>
      </c>
      <c r="BB108" s="11">
        <f t="shared" si="87"/>
        <v>7064.2</v>
      </c>
      <c r="BF108" s="3">
        <v>15</v>
      </c>
      <c r="BG108" s="14">
        <v>28.2</v>
      </c>
      <c r="BH108" s="11">
        <v>143</v>
      </c>
      <c r="BI108" s="11">
        <f t="shared" si="88"/>
        <v>4032.6</v>
      </c>
      <c r="BP108" s="11">
        <f t="shared" si="91"/>
        <v>0</v>
      </c>
      <c r="BW108" s="11">
        <f t="shared" si="92"/>
        <v>0</v>
      </c>
      <c r="CA108" s="3">
        <v>60</v>
      </c>
      <c r="CB108" s="14">
        <v>119.4</v>
      </c>
      <c r="CC108" s="11">
        <v>142</v>
      </c>
      <c r="CD108" s="11">
        <f t="shared" si="89"/>
        <v>16954.8</v>
      </c>
      <c r="CK108" s="11">
        <f t="shared" si="90"/>
        <v>0</v>
      </c>
      <c r="CR108" s="11">
        <f t="shared" si="94"/>
        <v>0</v>
      </c>
      <c r="CY108" s="11">
        <f t="shared" si="95"/>
        <v>0</v>
      </c>
      <c r="DF108" s="11">
        <f t="shared" si="98"/>
        <v>0</v>
      </c>
      <c r="DM108" s="11">
        <f t="shared" si="100"/>
        <v>0</v>
      </c>
      <c r="DQ108" s="3">
        <v>20</v>
      </c>
      <c r="DR108" s="14">
        <v>38.4</v>
      </c>
      <c r="DS108" s="11">
        <v>143</v>
      </c>
      <c r="DT108" s="11">
        <f t="shared" si="96"/>
        <v>5491.2</v>
      </c>
      <c r="DX108" s="3">
        <v>7</v>
      </c>
      <c r="DY108" s="14">
        <v>13.8</v>
      </c>
      <c r="DZ108" s="11">
        <v>143</v>
      </c>
      <c r="EA108" s="11">
        <f t="shared" si="99"/>
        <v>1973.4</v>
      </c>
      <c r="EE108" s="3">
        <v>10</v>
      </c>
      <c r="EF108" s="14">
        <v>22.7</v>
      </c>
      <c r="EG108" s="11">
        <v>143</v>
      </c>
      <c r="EH108" s="11">
        <f t="shared" si="97"/>
        <v>3246.1</v>
      </c>
      <c r="EL108" s="3">
        <v>13</v>
      </c>
      <c r="EM108" s="14">
        <v>25.5</v>
      </c>
      <c r="EN108" s="11">
        <v>143</v>
      </c>
      <c r="EO108" s="11">
        <f t="shared" si="112"/>
        <v>3646.5</v>
      </c>
      <c r="EV108" s="11">
        <f t="shared" si="101"/>
        <v>0</v>
      </c>
      <c r="FC108" s="11">
        <f t="shared" si="102"/>
        <v>0</v>
      </c>
      <c r="FJ108" s="11">
        <f t="shared" si="103"/>
        <v>0</v>
      </c>
      <c r="FQ108" s="11">
        <f t="shared" si="104"/>
        <v>0</v>
      </c>
      <c r="FX108" s="11">
        <f t="shared" si="105"/>
        <v>0</v>
      </c>
      <c r="GE108" s="11">
        <f t="shared" si="106"/>
        <v>0</v>
      </c>
      <c r="GI108" s="3">
        <v>8</v>
      </c>
      <c r="GJ108" s="14">
        <v>16.5</v>
      </c>
      <c r="GK108" s="11">
        <v>143</v>
      </c>
      <c r="GL108" s="11">
        <f t="shared" si="107"/>
        <v>2359.5</v>
      </c>
      <c r="GS108" s="11">
        <f t="shared" si="108"/>
        <v>0</v>
      </c>
      <c r="GZ108" s="11">
        <f t="shared" si="109"/>
        <v>0</v>
      </c>
      <c r="HG108" s="11">
        <f t="shared" si="110"/>
        <v>0</v>
      </c>
      <c r="HN108" s="11">
        <f t="shared" si="111"/>
        <v>0</v>
      </c>
      <c r="HU108" s="11">
        <f t="shared" si="113"/>
        <v>0</v>
      </c>
      <c r="HY108" s="3">
        <v>13</v>
      </c>
      <c r="HZ108" s="14">
        <v>26.6</v>
      </c>
      <c r="IA108" s="11">
        <v>143</v>
      </c>
      <c r="IB108" s="11">
        <f t="shared" si="114"/>
        <v>3803.8</v>
      </c>
      <c r="II108" s="11">
        <f t="shared" si="115"/>
        <v>0</v>
      </c>
      <c r="IP108" s="11">
        <f t="shared" si="116"/>
        <v>0</v>
      </c>
      <c r="IT108" s="3">
        <v>10</v>
      </c>
      <c r="IU108" s="14">
        <v>19.7</v>
      </c>
      <c r="IV108" s="11">
        <v>143</v>
      </c>
      <c r="IW108" s="11">
        <f t="shared" si="117"/>
        <v>2817.1</v>
      </c>
      <c r="JD108" s="11">
        <f t="shared" si="118"/>
        <v>0</v>
      </c>
      <c r="JK108" s="11">
        <f t="shared" si="119"/>
        <v>0</v>
      </c>
      <c r="JR108" s="11">
        <f t="shared" si="120"/>
        <v>0</v>
      </c>
      <c r="JY108" s="11">
        <f t="shared" si="121"/>
        <v>0</v>
      </c>
      <c r="KF108" s="11">
        <f t="shared" si="122"/>
        <v>0</v>
      </c>
      <c r="KM108" s="11">
        <f t="shared" si="123"/>
        <v>0</v>
      </c>
      <c r="KT108" s="11">
        <f t="shared" si="124"/>
        <v>0</v>
      </c>
      <c r="LA108" s="11">
        <f t="shared" si="125"/>
        <v>0</v>
      </c>
      <c r="LH108" s="11">
        <f t="shared" si="126"/>
        <v>0</v>
      </c>
      <c r="LL108" s="3">
        <v>15</v>
      </c>
      <c r="LM108" s="14">
        <v>28.6</v>
      </c>
      <c r="LN108" s="11">
        <v>143</v>
      </c>
      <c r="LO108" s="11">
        <f t="shared" si="127"/>
        <v>4089.8</v>
      </c>
      <c r="LV108" s="11">
        <f t="shared" si="128"/>
        <v>0</v>
      </c>
      <c r="LZ108" s="3">
        <v>80</v>
      </c>
      <c r="MA108" s="14">
        <v>159.6</v>
      </c>
      <c r="MB108" s="11">
        <v>137</v>
      </c>
      <c r="MC108" s="11">
        <f t="shared" si="129"/>
        <v>21865.200000000001</v>
      </c>
      <c r="MJ108" s="11">
        <f t="shared" si="130"/>
        <v>0</v>
      </c>
      <c r="MQ108" s="11">
        <f t="shared" si="131"/>
        <v>0</v>
      </c>
      <c r="MX108" s="11">
        <f t="shared" si="132"/>
        <v>0</v>
      </c>
      <c r="NB108" s="3">
        <v>25</v>
      </c>
      <c r="NC108" s="14">
        <v>39.700000000000003</v>
      </c>
      <c r="ND108" s="11">
        <v>143</v>
      </c>
      <c r="NE108" s="11">
        <f t="shared" si="133"/>
        <v>5677.1</v>
      </c>
      <c r="NI108" s="3">
        <v>82</v>
      </c>
      <c r="NJ108" s="14">
        <v>162.4</v>
      </c>
      <c r="NK108" s="11">
        <v>143</v>
      </c>
      <c r="NL108" s="11">
        <f t="shared" si="134"/>
        <v>23223.200000000001</v>
      </c>
      <c r="NP108" s="3">
        <v>30</v>
      </c>
      <c r="NQ108" s="14">
        <v>57</v>
      </c>
      <c r="NR108" s="11">
        <v>142</v>
      </c>
      <c r="NS108" s="11">
        <f t="shared" si="160"/>
        <v>8094</v>
      </c>
      <c r="NW108" s="3">
        <v>10</v>
      </c>
      <c r="NX108" s="14">
        <v>19.399999999999999</v>
      </c>
      <c r="NY108" s="11">
        <v>142</v>
      </c>
      <c r="NZ108" s="11">
        <f t="shared" si="135"/>
        <v>2754.7999999999997</v>
      </c>
      <c r="OG108" s="11">
        <f t="shared" si="136"/>
        <v>0</v>
      </c>
      <c r="ON108" s="11">
        <f t="shared" si="137"/>
        <v>0</v>
      </c>
      <c r="OU108" s="11">
        <f t="shared" si="138"/>
        <v>0</v>
      </c>
      <c r="PB108" s="11">
        <f t="shared" si="139"/>
        <v>0</v>
      </c>
      <c r="PF108" s="3">
        <v>10</v>
      </c>
      <c r="PG108" s="14">
        <v>21.3</v>
      </c>
      <c r="PH108" s="11">
        <v>142</v>
      </c>
      <c r="PI108" s="11">
        <f t="shared" si="140"/>
        <v>3024.6</v>
      </c>
      <c r="PP108" s="11">
        <f t="shared" si="141"/>
        <v>0</v>
      </c>
      <c r="PW108" s="11">
        <f t="shared" si="142"/>
        <v>0</v>
      </c>
      <c r="QD108" s="11">
        <f t="shared" si="143"/>
        <v>0</v>
      </c>
      <c r="QK108" s="11">
        <f t="shared" si="144"/>
        <v>0</v>
      </c>
      <c r="QO108" s="3">
        <v>7</v>
      </c>
      <c r="QP108" s="14">
        <v>15.3</v>
      </c>
      <c r="QQ108" s="11">
        <v>143</v>
      </c>
      <c r="QR108" s="11">
        <f t="shared" si="145"/>
        <v>2187.9</v>
      </c>
      <c r="QY108" s="11">
        <f t="shared" si="161"/>
        <v>0</v>
      </c>
      <c r="RF108" s="11">
        <f t="shared" si="146"/>
        <v>0</v>
      </c>
      <c r="RM108" s="11">
        <f t="shared" si="147"/>
        <v>0</v>
      </c>
      <c r="RT108" s="11">
        <f t="shared" si="148"/>
        <v>0</v>
      </c>
      <c r="SA108" s="11">
        <f t="shared" si="149"/>
        <v>0</v>
      </c>
      <c r="SH108" s="11">
        <f t="shared" si="150"/>
        <v>0</v>
      </c>
      <c r="SO108" s="11">
        <f t="shared" si="151"/>
        <v>0</v>
      </c>
      <c r="SV108" s="11">
        <f t="shared" si="152"/>
        <v>0</v>
      </c>
      <c r="SZ108" s="3">
        <v>10</v>
      </c>
      <c r="TA108" s="14">
        <v>22.1</v>
      </c>
      <c r="TB108" s="11">
        <v>138</v>
      </c>
      <c r="TC108" s="11">
        <f t="shared" si="153"/>
        <v>3049.8</v>
      </c>
      <c r="TG108" s="3">
        <v>10</v>
      </c>
      <c r="TH108" s="14">
        <v>20.6</v>
      </c>
      <c r="TI108" s="11">
        <v>138</v>
      </c>
      <c r="TJ108" s="11">
        <f t="shared" si="154"/>
        <v>2842.8</v>
      </c>
      <c r="TQ108" s="11">
        <f t="shared" si="155"/>
        <v>0</v>
      </c>
      <c r="TX108" s="11">
        <f t="shared" si="156"/>
        <v>0</v>
      </c>
      <c r="UE108" s="11">
        <f t="shared" si="157"/>
        <v>0</v>
      </c>
      <c r="UL108" s="11">
        <f t="shared" si="158"/>
        <v>0</v>
      </c>
      <c r="US108" s="11">
        <f t="shared" si="159"/>
        <v>0</v>
      </c>
    </row>
    <row r="109" spans="1:565" x14ac:dyDescent="0.2">
      <c r="A109" s="52">
        <v>44692</v>
      </c>
      <c r="B109" s="3">
        <v>140</v>
      </c>
      <c r="C109" s="14">
        <v>315.7</v>
      </c>
      <c r="D109" s="11">
        <v>135</v>
      </c>
      <c r="E109" s="11">
        <f t="shared" si="93"/>
        <v>42619.5</v>
      </c>
      <c r="I109" s="3">
        <v>10</v>
      </c>
      <c r="J109" s="14">
        <v>26.1</v>
      </c>
      <c r="K109" s="11">
        <v>136</v>
      </c>
      <c r="L109" s="11">
        <f t="shared" si="81"/>
        <v>3549.6000000000004</v>
      </c>
      <c r="S109" s="11">
        <f t="shared" si="82"/>
        <v>0</v>
      </c>
      <c r="Z109" s="11">
        <f t="shared" si="83"/>
        <v>0</v>
      </c>
      <c r="AG109" s="11">
        <f t="shared" si="84"/>
        <v>0</v>
      </c>
      <c r="AN109" s="11">
        <f t="shared" si="85"/>
        <v>0</v>
      </c>
      <c r="AR109" s="3">
        <v>30</v>
      </c>
      <c r="AS109" s="14">
        <v>64</v>
      </c>
      <c r="AT109" s="11">
        <v>136</v>
      </c>
      <c r="AU109" s="11">
        <f t="shared" si="86"/>
        <v>8704</v>
      </c>
      <c r="AY109" s="3">
        <v>30</v>
      </c>
      <c r="AZ109" s="14">
        <v>67.3</v>
      </c>
      <c r="BA109" s="11">
        <v>136</v>
      </c>
      <c r="BB109" s="11">
        <f t="shared" si="87"/>
        <v>9152.7999999999993</v>
      </c>
      <c r="BF109" s="3">
        <v>10</v>
      </c>
      <c r="BG109" s="14">
        <v>22.6</v>
      </c>
      <c r="BH109" s="11">
        <v>136</v>
      </c>
      <c r="BI109" s="11">
        <f t="shared" si="88"/>
        <v>3073.6000000000004</v>
      </c>
      <c r="BP109" s="11">
        <f t="shared" si="91"/>
        <v>0</v>
      </c>
      <c r="BW109" s="11">
        <f t="shared" si="92"/>
        <v>0</v>
      </c>
      <c r="CA109" s="3">
        <v>60</v>
      </c>
      <c r="CB109" s="14">
        <v>135.5</v>
      </c>
      <c r="CC109" s="11">
        <v>135</v>
      </c>
      <c r="CD109" s="11">
        <f t="shared" si="89"/>
        <v>18292.5</v>
      </c>
      <c r="CK109" s="11">
        <f t="shared" si="90"/>
        <v>0</v>
      </c>
      <c r="CR109" s="11">
        <f t="shared" si="94"/>
        <v>0</v>
      </c>
      <c r="CY109" s="11">
        <f t="shared" si="95"/>
        <v>0</v>
      </c>
      <c r="DF109" s="11">
        <f t="shared" si="98"/>
        <v>0</v>
      </c>
      <c r="DM109" s="11">
        <f t="shared" si="100"/>
        <v>0</v>
      </c>
      <c r="DQ109" s="3">
        <v>10</v>
      </c>
      <c r="DR109" s="14">
        <v>22.9</v>
      </c>
      <c r="DS109" s="11">
        <v>136</v>
      </c>
      <c r="DT109" s="11">
        <f t="shared" si="96"/>
        <v>3114.3999999999996</v>
      </c>
      <c r="DX109" s="3">
        <v>6</v>
      </c>
      <c r="DY109" s="14">
        <v>13.5</v>
      </c>
      <c r="DZ109" s="11">
        <v>136</v>
      </c>
      <c r="EA109" s="11">
        <f t="shared" si="99"/>
        <v>1836</v>
      </c>
      <c r="EE109" s="3">
        <v>15</v>
      </c>
      <c r="EF109" s="14">
        <v>32.700000000000003</v>
      </c>
      <c r="EG109" s="11">
        <v>136</v>
      </c>
      <c r="EH109" s="11">
        <f t="shared" si="97"/>
        <v>4447.2000000000007</v>
      </c>
      <c r="EL109" s="3">
        <v>12</v>
      </c>
      <c r="EM109" s="14">
        <v>27</v>
      </c>
      <c r="EN109" s="11">
        <v>136</v>
      </c>
      <c r="EO109" s="11">
        <f t="shared" si="112"/>
        <v>3672</v>
      </c>
      <c r="EV109" s="11">
        <f t="shared" si="101"/>
        <v>0</v>
      </c>
      <c r="FC109" s="11">
        <f t="shared" si="102"/>
        <v>0</v>
      </c>
      <c r="FJ109" s="11">
        <f t="shared" si="103"/>
        <v>0</v>
      </c>
      <c r="FQ109" s="11">
        <f t="shared" si="104"/>
        <v>0</v>
      </c>
      <c r="FX109" s="11">
        <f t="shared" si="105"/>
        <v>0</v>
      </c>
      <c r="GB109" s="3">
        <v>25</v>
      </c>
      <c r="GC109" s="14">
        <v>57</v>
      </c>
      <c r="GD109" s="11">
        <v>139</v>
      </c>
      <c r="GE109" s="11">
        <f t="shared" si="106"/>
        <v>7923</v>
      </c>
      <c r="GI109" s="3">
        <v>10</v>
      </c>
      <c r="GJ109" s="14">
        <v>22.1</v>
      </c>
      <c r="GK109" s="11">
        <v>136</v>
      </c>
      <c r="GL109" s="11">
        <f t="shared" si="107"/>
        <v>3005.6000000000004</v>
      </c>
      <c r="GS109" s="11">
        <f t="shared" si="108"/>
        <v>0</v>
      </c>
      <c r="GZ109" s="11">
        <f t="shared" si="109"/>
        <v>0</v>
      </c>
      <c r="HG109" s="11">
        <f t="shared" si="110"/>
        <v>0</v>
      </c>
      <c r="HN109" s="11">
        <f t="shared" si="111"/>
        <v>0</v>
      </c>
      <c r="HU109" s="11">
        <f t="shared" si="113"/>
        <v>0</v>
      </c>
      <c r="HY109" s="3">
        <v>20</v>
      </c>
      <c r="HZ109" s="14">
        <v>45.4</v>
      </c>
      <c r="IA109" s="11">
        <v>136</v>
      </c>
      <c r="IB109" s="11">
        <f t="shared" si="114"/>
        <v>6174.4</v>
      </c>
      <c r="II109" s="11">
        <f t="shared" si="115"/>
        <v>0</v>
      </c>
      <c r="IP109" s="11">
        <f t="shared" si="116"/>
        <v>0</v>
      </c>
      <c r="IT109" s="3">
        <v>10</v>
      </c>
      <c r="IU109" s="14">
        <v>22.1</v>
      </c>
      <c r="IV109" s="11">
        <v>136</v>
      </c>
      <c r="IW109" s="11">
        <f t="shared" si="117"/>
        <v>3005.6000000000004</v>
      </c>
      <c r="JD109" s="11">
        <f t="shared" si="118"/>
        <v>0</v>
      </c>
      <c r="JK109" s="11">
        <f t="shared" si="119"/>
        <v>0</v>
      </c>
      <c r="JR109" s="11">
        <f t="shared" si="120"/>
        <v>0</v>
      </c>
      <c r="JY109" s="11">
        <f t="shared" si="121"/>
        <v>0</v>
      </c>
      <c r="KC109" s="3">
        <v>10</v>
      </c>
      <c r="KD109" s="14">
        <v>22.5</v>
      </c>
      <c r="KE109" s="11">
        <v>136</v>
      </c>
      <c r="KF109" s="11">
        <f t="shared" si="122"/>
        <v>3060</v>
      </c>
      <c r="KM109" s="11">
        <f t="shared" si="123"/>
        <v>0</v>
      </c>
      <c r="KT109" s="11">
        <f t="shared" si="124"/>
        <v>0</v>
      </c>
      <c r="LA109" s="11">
        <f t="shared" si="125"/>
        <v>0</v>
      </c>
      <c r="LH109" s="11">
        <f t="shared" si="126"/>
        <v>0</v>
      </c>
      <c r="LL109" s="3">
        <v>20</v>
      </c>
      <c r="LM109" s="14">
        <v>44.7</v>
      </c>
      <c r="LN109" s="11">
        <v>136</v>
      </c>
      <c r="LO109" s="11">
        <f t="shared" si="127"/>
        <v>6079.2000000000007</v>
      </c>
      <c r="LV109" s="11">
        <f t="shared" si="128"/>
        <v>0</v>
      </c>
      <c r="LZ109" s="3">
        <v>70</v>
      </c>
      <c r="MA109" s="14">
        <v>158.1</v>
      </c>
      <c r="MB109" s="11">
        <v>131</v>
      </c>
      <c r="MC109" s="11">
        <f t="shared" si="129"/>
        <v>20711.099999999999</v>
      </c>
      <c r="MJ109" s="11">
        <f t="shared" si="130"/>
        <v>0</v>
      </c>
      <c r="MQ109" s="11">
        <f t="shared" si="131"/>
        <v>0</v>
      </c>
      <c r="MX109" s="11">
        <f t="shared" si="132"/>
        <v>0</v>
      </c>
      <c r="NB109" s="3">
        <v>30</v>
      </c>
      <c r="NC109" s="14">
        <v>69.2</v>
      </c>
      <c r="ND109" s="11">
        <v>136</v>
      </c>
      <c r="NE109" s="11">
        <f t="shared" si="133"/>
        <v>9411.2000000000007</v>
      </c>
      <c r="NF109" s="11">
        <v>18000</v>
      </c>
      <c r="NI109" s="3">
        <v>105</v>
      </c>
      <c r="NJ109" s="14">
        <v>239.1</v>
      </c>
      <c r="NK109" s="11">
        <v>136</v>
      </c>
      <c r="NL109" s="11">
        <f t="shared" si="134"/>
        <v>32517.599999999999</v>
      </c>
      <c r="NP109" s="3">
        <v>40</v>
      </c>
      <c r="NQ109" s="14">
        <v>88.1</v>
      </c>
      <c r="NR109" s="11">
        <v>135</v>
      </c>
      <c r="NS109" s="11">
        <f t="shared" si="160"/>
        <v>11893.5</v>
      </c>
      <c r="NW109" s="3">
        <v>15</v>
      </c>
      <c r="NX109" s="14">
        <v>34.4</v>
      </c>
      <c r="NY109" s="11">
        <v>135</v>
      </c>
      <c r="NZ109" s="11">
        <f t="shared" si="135"/>
        <v>4644</v>
      </c>
      <c r="OG109" s="11">
        <f t="shared" si="136"/>
        <v>0</v>
      </c>
      <c r="ON109" s="11">
        <f t="shared" si="137"/>
        <v>0</v>
      </c>
      <c r="OU109" s="11">
        <f t="shared" si="138"/>
        <v>0</v>
      </c>
      <c r="PB109" s="11">
        <f t="shared" si="139"/>
        <v>0</v>
      </c>
      <c r="PF109" s="3">
        <v>10</v>
      </c>
      <c r="PG109" s="14">
        <v>22.3</v>
      </c>
      <c r="PH109" s="11">
        <v>135</v>
      </c>
      <c r="PI109" s="11">
        <f t="shared" si="140"/>
        <v>3010.5</v>
      </c>
      <c r="PP109" s="11">
        <f t="shared" si="141"/>
        <v>0</v>
      </c>
      <c r="PW109" s="11">
        <f t="shared" si="142"/>
        <v>0</v>
      </c>
      <c r="QD109" s="11">
        <f t="shared" si="143"/>
        <v>0</v>
      </c>
      <c r="QK109" s="11">
        <f t="shared" si="144"/>
        <v>0</v>
      </c>
      <c r="QO109" s="3">
        <v>25</v>
      </c>
      <c r="QP109" s="14">
        <v>55.7</v>
      </c>
      <c r="QQ109" s="11">
        <v>136</v>
      </c>
      <c r="QR109" s="11">
        <f t="shared" si="145"/>
        <v>7575.2000000000007</v>
      </c>
      <c r="QY109" s="11">
        <f t="shared" si="161"/>
        <v>0</v>
      </c>
      <c r="RF109" s="11">
        <f t="shared" si="146"/>
        <v>0</v>
      </c>
      <c r="RJ109" s="3">
        <v>20</v>
      </c>
      <c r="RK109" s="14">
        <v>43.7</v>
      </c>
      <c r="RL109" s="11">
        <v>133</v>
      </c>
      <c r="RM109" s="11">
        <f t="shared" si="147"/>
        <v>5812.1</v>
      </c>
      <c r="RT109" s="11">
        <f t="shared" si="148"/>
        <v>0</v>
      </c>
      <c r="SA109" s="11">
        <f t="shared" si="149"/>
        <v>0</v>
      </c>
      <c r="SH109" s="11">
        <f t="shared" si="150"/>
        <v>0</v>
      </c>
      <c r="SO109" s="11">
        <f t="shared" si="151"/>
        <v>0</v>
      </c>
      <c r="SV109" s="11">
        <f t="shared" si="152"/>
        <v>0</v>
      </c>
      <c r="TC109" s="11">
        <f t="shared" si="153"/>
        <v>0</v>
      </c>
      <c r="TJ109" s="11">
        <f t="shared" si="154"/>
        <v>0</v>
      </c>
      <c r="TQ109" s="11">
        <f t="shared" si="155"/>
        <v>0</v>
      </c>
      <c r="TX109" s="11">
        <f t="shared" si="156"/>
        <v>0</v>
      </c>
      <c r="UE109" s="11">
        <f t="shared" si="157"/>
        <v>0</v>
      </c>
      <c r="UL109" s="11">
        <f t="shared" si="158"/>
        <v>0</v>
      </c>
      <c r="US109" s="11">
        <f t="shared" si="159"/>
        <v>0</v>
      </c>
    </row>
    <row r="110" spans="1:565" x14ac:dyDescent="0.2">
      <c r="A110" s="52">
        <v>44693</v>
      </c>
      <c r="B110" s="3">
        <v>50</v>
      </c>
      <c r="C110" s="14">
        <v>85.7</v>
      </c>
      <c r="D110" s="11">
        <v>132</v>
      </c>
      <c r="E110" s="11">
        <f t="shared" si="93"/>
        <v>11312.4</v>
      </c>
      <c r="L110" s="11">
        <f t="shared" si="81"/>
        <v>0</v>
      </c>
      <c r="S110" s="11">
        <f t="shared" si="82"/>
        <v>0</v>
      </c>
      <c r="Z110" s="11">
        <f t="shared" si="83"/>
        <v>0</v>
      </c>
      <c r="AG110" s="11">
        <f t="shared" si="84"/>
        <v>0</v>
      </c>
      <c r="AK110" s="3">
        <v>8</v>
      </c>
      <c r="AL110" s="14">
        <v>12.5</v>
      </c>
      <c r="AM110" s="11">
        <v>135</v>
      </c>
      <c r="AN110" s="11">
        <f t="shared" si="85"/>
        <v>1687.5</v>
      </c>
      <c r="AR110" s="3">
        <v>30</v>
      </c>
      <c r="AS110" s="14">
        <v>49.6</v>
      </c>
      <c r="AT110" s="11">
        <v>133</v>
      </c>
      <c r="AU110" s="11">
        <f t="shared" si="86"/>
        <v>6596.8</v>
      </c>
      <c r="AY110" s="3">
        <v>17</v>
      </c>
      <c r="AZ110" s="14">
        <v>29.3</v>
      </c>
      <c r="BA110" s="11">
        <v>133</v>
      </c>
      <c r="BB110" s="11">
        <f t="shared" si="87"/>
        <v>3896.9</v>
      </c>
      <c r="BF110" s="3">
        <v>5</v>
      </c>
      <c r="BG110" s="14">
        <v>8.3000000000000007</v>
      </c>
      <c r="BH110" s="11">
        <v>133</v>
      </c>
      <c r="BI110" s="11">
        <f t="shared" si="88"/>
        <v>1103.9000000000001</v>
      </c>
      <c r="BP110" s="11">
        <f t="shared" si="91"/>
        <v>0</v>
      </c>
      <c r="BW110" s="11">
        <f t="shared" si="92"/>
        <v>0</v>
      </c>
      <c r="CD110" s="11">
        <f t="shared" si="89"/>
        <v>0</v>
      </c>
      <c r="CK110" s="11">
        <f t="shared" si="90"/>
        <v>0</v>
      </c>
      <c r="CR110" s="11">
        <f t="shared" si="94"/>
        <v>0</v>
      </c>
      <c r="CY110" s="11">
        <f t="shared" si="95"/>
        <v>0</v>
      </c>
      <c r="DF110" s="11">
        <f t="shared" si="98"/>
        <v>0</v>
      </c>
      <c r="DM110" s="11">
        <f t="shared" si="100"/>
        <v>0</v>
      </c>
      <c r="DQ110" s="3">
        <v>30</v>
      </c>
      <c r="DR110" s="14">
        <v>52.1</v>
      </c>
      <c r="DS110" s="11">
        <v>133</v>
      </c>
      <c r="DT110" s="11">
        <f t="shared" si="96"/>
        <v>6929.3</v>
      </c>
      <c r="DX110" s="3">
        <v>8</v>
      </c>
      <c r="DY110" s="14">
        <v>12.8</v>
      </c>
      <c r="DZ110" s="11">
        <v>133</v>
      </c>
      <c r="EA110" s="11">
        <f t="shared" si="99"/>
        <v>1702.4</v>
      </c>
      <c r="EE110" s="3">
        <v>10</v>
      </c>
      <c r="EF110" s="14">
        <v>16.8</v>
      </c>
      <c r="EG110" s="11">
        <v>133</v>
      </c>
      <c r="EH110" s="11">
        <f t="shared" si="97"/>
        <v>2234.4</v>
      </c>
      <c r="EL110" s="3">
        <v>20</v>
      </c>
      <c r="EM110" s="14">
        <v>34.9</v>
      </c>
      <c r="EN110" s="11">
        <v>133</v>
      </c>
      <c r="EO110" s="11">
        <f t="shared" si="112"/>
        <v>4641.7</v>
      </c>
      <c r="EV110" s="11">
        <f t="shared" si="101"/>
        <v>0</v>
      </c>
      <c r="FC110" s="11">
        <f t="shared" si="102"/>
        <v>0</v>
      </c>
      <c r="FJ110" s="11">
        <f t="shared" si="103"/>
        <v>0</v>
      </c>
      <c r="FQ110" s="11">
        <f t="shared" si="104"/>
        <v>0</v>
      </c>
      <c r="FX110" s="11">
        <f t="shared" si="105"/>
        <v>0</v>
      </c>
      <c r="GB110" s="3">
        <v>15</v>
      </c>
      <c r="GC110" s="14">
        <v>27.1</v>
      </c>
      <c r="GD110" s="11">
        <v>136</v>
      </c>
      <c r="GE110" s="11">
        <f t="shared" si="106"/>
        <v>3685.6000000000004</v>
      </c>
      <c r="GI110" s="3">
        <v>8</v>
      </c>
      <c r="GJ110" s="14">
        <v>12.4</v>
      </c>
      <c r="GK110" s="11">
        <v>133</v>
      </c>
      <c r="GL110" s="11">
        <f t="shared" si="107"/>
        <v>1649.2</v>
      </c>
      <c r="GS110" s="11">
        <f t="shared" si="108"/>
        <v>0</v>
      </c>
      <c r="GZ110" s="11">
        <f t="shared" si="109"/>
        <v>0</v>
      </c>
      <c r="HG110" s="11">
        <f t="shared" si="110"/>
        <v>0</v>
      </c>
      <c r="HN110" s="11">
        <f t="shared" si="111"/>
        <v>0</v>
      </c>
      <c r="HU110" s="11">
        <f t="shared" si="113"/>
        <v>0</v>
      </c>
      <c r="HY110" s="3">
        <v>10</v>
      </c>
      <c r="HZ110" s="14">
        <v>16.8</v>
      </c>
      <c r="IA110" s="11">
        <v>133</v>
      </c>
      <c r="IB110" s="11">
        <f t="shared" si="114"/>
        <v>2234.4</v>
      </c>
      <c r="IF110" s="3">
        <v>5</v>
      </c>
      <c r="IG110" s="14">
        <v>8.1999999999999993</v>
      </c>
      <c r="IH110" s="11">
        <v>133</v>
      </c>
      <c r="II110" s="11">
        <f t="shared" si="115"/>
        <v>1090.5999999999999</v>
      </c>
      <c r="IP110" s="11">
        <f t="shared" si="116"/>
        <v>0</v>
      </c>
      <c r="IT110" s="3">
        <v>10</v>
      </c>
      <c r="IU110" s="14">
        <v>17.100000000000001</v>
      </c>
      <c r="IV110" s="11">
        <v>133</v>
      </c>
      <c r="IW110" s="11">
        <f t="shared" si="117"/>
        <v>2274.3000000000002</v>
      </c>
      <c r="JD110" s="11">
        <f t="shared" si="118"/>
        <v>0</v>
      </c>
      <c r="JK110" s="11">
        <f t="shared" si="119"/>
        <v>0</v>
      </c>
      <c r="JR110" s="11">
        <f t="shared" si="120"/>
        <v>0</v>
      </c>
      <c r="JY110" s="11">
        <f t="shared" si="121"/>
        <v>0</v>
      </c>
      <c r="KF110" s="11">
        <f t="shared" si="122"/>
        <v>0</v>
      </c>
      <c r="KM110" s="11">
        <f t="shared" si="123"/>
        <v>0</v>
      </c>
      <c r="KT110" s="11">
        <f t="shared" si="124"/>
        <v>0</v>
      </c>
      <c r="LA110" s="11">
        <f t="shared" si="125"/>
        <v>0</v>
      </c>
      <c r="LH110" s="11">
        <f t="shared" si="126"/>
        <v>0</v>
      </c>
      <c r="LL110" s="3">
        <v>15</v>
      </c>
      <c r="LM110" s="14">
        <v>24.6</v>
      </c>
      <c r="LN110" s="11">
        <v>133</v>
      </c>
      <c r="LO110" s="11">
        <f t="shared" si="127"/>
        <v>3271.8</v>
      </c>
      <c r="LV110" s="11">
        <f t="shared" si="128"/>
        <v>0</v>
      </c>
      <c r="LZ110" s="3">
        <v>120</v>
      </c>
      <c r="MA110" s="14">
        <v>208.6</v>
      </c>
      <c r="MB110" s="11">
        <v>128</v>
      </c>
      <c r="MC110" s="11">
        <f t="shared" si="129"/>
        <v>26700.799999999999</v>
      </c>
      <c r="MJ110" s="11">
        <f t="shared" si="130"/>
        <v>0</v>
      </c>
      <c r="MQ110" s="11">
        <f t="shared" si="131"/>
        <v>0</v>
      </c>
      <c r="MX110" s="11">
        <f t="shared" si="132"/>
        <v>0</v>
      </c>
      <c r="NB110" s="3">
        <v>27</v>
      </c>
      <c r="NC110" s="14">
        <v>42.8</v>
      </c>
      <c r="ND110" s="11">
        <v>133</v>
      </c>
      <c r="NE110" s="11">
        <f t="shared" si="133"/>
        <v>5692.4</v>
      </c>
      <c r="NF110" s="11">
        <v>10000</v>
      </c>
      <c r="NG110" s="11">
        <v>14019</v>
      </c>
      <c r="NI110" s="3">
        <v>300</v>
      </c>
      <c r="NJ110" s="14">
        <v>560.79999999999995</v>
      </c>
      <c r="NK110" s="11">
        <v>133</v>
      </c>
      <c r="NL110" s="11">
        <f t="shared" si="134"/>
        <v>74586.399999999994</v>
      </c>
      <c r="NP110" s="3">
        <v>5</v>
      </c>
      <c r="NQ110" s="14">
        <v>8.6</v>
      </c>
      <c r="NR110" s="11">
        <v>132</v>
      </c>
      <c r="NS110" s="11">
        <f t="shared" si="160"/>
        <v>1135.2</v>
      </c>
      <c r="NW110" s="3">
        <v>10</v>
      </c>
      <c r="NX110" s="14">
        <v>18.7</v>
      </c>
      <c r="NY110" s="11">
        <v>132</v>
      </c>
      <c r="NZ110" s="11">
        <f t="shared" si="135"/>
        <v>2468.4</v>
      </c>
      <c r="OG110" s="11">
        <f t="shared" si="136"/>
        <v>0</v>
      </c>
      <c r="ON110" s="11">
        <f t="shared" si="137"/>
        <v>0</v>
      </c>
      <c r="OU110" s="11">
        <f t="shared" si="138"/>
        <v>0</v>
      </c>
      <c r="PB110" s="11">
        <f t="shared" si="139"/>
        <v>0</v>
      </c>
      <c r="PF110" s="3">
        <v>10</v>
      </c>
      <c r="PG110" s="14">
        <v>16.899999999999999</v>
      </c>
      <c r="PH110" s="11">
        <v>132</v>
      </c>
      <c r="PI110" s="11">
        <f t="shared" si="140"/>
        <v>2230.7999999999997</v>
      </c>
      <c r="PP110" s="11">
        <f t="shared" si="141"/>
        <v>0</v>
      </c>
      <c r="PW110" s="11">
        <f t="shared" si="142"/>
        <v>0</v>
      </c>
      <c r="QD110" s="11">
        <f t="shared" si="143"/>
        <v>0</v>
      </c>
      <c r="QK110" s="11">
        <f t="shared" si="144"/>
        <v>0</v>
      </c>
      <c r="QR110" s="11">
        <f t="shared" si="145"/>
        <v>0</v>
      </c>
      <c r="QY110" s="11">
        <f t="shared" si="161"/>
        <v>0</v>
      </c>
      <c r="RF110" s="11">
        <f t="shared" si="146"/>
        <v>0</v>
      </c>
      <c r="RJ110" s="3">
        <v>25</v>
      </c>
      <c r="RK110" s="14">
        <v>44.1</v>
      </c>
      <c r="RL110" s="11">
        <v>133</v>
      </c>
      <c r="RM110" s="11">
        <f t="shared" si="147"/>
        <v>5865.3</v>
      </c>
      <c r="RN110" s="26">
        <v>20000</v>
      </c>
      <c r="RT110" s="11">
        <f t="shared" si="148"/>
        <v>0</v>
      </c>
      <c r="SA110" s="11">
        <f t="shared" si="149"/>
        <v>0</v>
      </c>
      <c r="SH110" s="11">
        <f t="shared" si="150"/>
        <v>0</v>
      </c>
      <c r="SO110" s="11">
        <f t="shared" si="151"/>
        <v>0</v>
      </c>
      <c r="SV110" s="11">
        <f t="shared" si="152"/>
        <v>0</v>
      </c>
      <c r="SZ110" s="3">
        <v>15</v>
      </c>
      <c r="TA110" s="14">
        <v>25.5</v>
      </c>
      <c r="TB110" s="11">
        <v>135</v>
      </c>
      <c r="TC110" s="11">
        <f t="shared" si="153"/>
        <v>3442.5</v>
      </c>
      <c r="TG110" s="3">
        <v>5</v>
      </c>
      <c r="TH110" s="14">
        <v>8.3000000000000007</v>
      </c>
      <c r="TI110" s="11">
        <v>135</v>
      </c>
      <c r="TJ110" s="11">
        <f t="shared" si="154"/>
        <v>1120.5</v>
      </c>
      <c r="TQ110" s="11">
        <f t="shared" si="155"/>
        <v>0</v>
      </c>
      <c r="TX110" s="11">
        <f t="shared" si="156"/>
        <v>0</v>
      </c>
      <c r="UE110" s="11">
        <f t="shared" si="157"/>
        <v>0</v>
      </c>
      <c r="UL110" s="11">
        <f t="shared" si="158"/>
        <v>0</v>
      </c>
      <c r="US110" s="11">
        <f t="shared" si="159"/>
        <v>0</v>
      </c>
    </row>
    <row r="111" spans="1:565" x14ac:dyDescent="0.2">
      <c r="A111" s="52">
        <v>44694</v>
      </c>
      <c r="B111" s="3">
        <v>140</v>
      </c>
      <c r="C111" s="14">
        <v>263.3</v>
      </c>
      <c r="D111" s="11">
        <v>141</v>
      </c>
      <c r="E111" s="11">
        <f t="shared" si="93"/>
        <v>37125.300000000003</v>
      </c>
      <c r="I111" s="3">
        <v>15</v>
      </c>
      <c r="J111" s="14">
        <v>29.2</v>
      </c>
      <c r="K111" s="11">
        <v>142</v>
      </c>
      <c r="L111" s="11">
        <f t="shared" si="81"/>
        <v>4146.3999999999996</v>
      </c>
      <c r="S111" s="11">
        <f t="shared" si="82"/>
        <v>0</v>
      </c>
      <c r="Z111" s="11">
        <f t="shared" si="83"/>
        <v>0</v>
      </c>
      <c r="AG111" s="11">
        <f t="shared" si="84"/>
        <v>0</v>
      </c>
      <c r="AK111" s="3">
        <v>20</v>
      </c>
      <c r="AL111" s="14">
        <v>37.5</v>
      </c>
      <c r="AM111" s="11">
        <v>144</v>
      </c>
      <c r="AN111" s="11">
        <f t="shared" si="85"/>
        <v>5400</v>
      </c>
      <c r="AR111" s="3">
        <v>45</v>
      </c>
      <c r="AS111" s="14">
        <v>81.7</v>
      </c>
      <c r="AT111" s="11">
        <v>142</v>
      </c>
      <c r="AU111" s="11">
        <f t="shared" si="86"/>
        <v>11601.4</v>
      </c>
      <c r="AY111" s="3">
        <v>35</v>
      </c>
      <c r="AZ111" s="14">
        <v>67.3</v>
      </c>
      <c r="BA111" s="11">
        <v>142</v>
      </c>
      <c r="BB111" s="11">
        <f t="shared" si="87"/>
        <v>9556.6</v>
      </c>
      <c r="BF111" s="3">
        <v>5</v>
      </c>
      <c r="BG111" s="14">
        <v>10.5</v>
      </c>
      <c r="BH111" s="11">
        <v>146</v>
      </c>
      <c r="BI111" s="11">
        <f t="shared" si="88"/>
        <v>1533</v>
      </c>
      <c r="BP111" s="11">
        <f t="shared" si="91"/>
        <v>0</v>
      </c>
      <c r="BW111" s="11">
        <f t="shared" si="92"/>
        <v>0</v>
      </c>
      <c r="CA111" s="3">
        <v>70</v>
      </c>
      <c r="CB111" s="14">
        <v>133.30000000000001</v>
      </c>
      <c r="CC111" s="11">
        <v>141</v>
      </c>
      <c r="CD111" s="11">
        <f t="shared" si="89"/>
        <v>18795.300000000003</v>
      </c>
      <c r="CK111" s="11">
        <f t="shared" si="90"/>
        <v>0</v>
      </c>
      <c r="CR111" s="11">
        <f t="shared" si="94"/>
        <v>0</v>
      </c>
      <c r="CY111" s="11">
        <f t="shared" si="95"/>
        <v>0</v>
      </c>
      <c r="DF111" s="11">
        <f t="shared" si="98"/>
        <v>0</v>
      </c>
      <c r="DM111" s="11">
        <f t="shared" si="100"/>
        <v>0</v>
      </c>
      <c r="DQ111" s="3">
        <v>20</v>
      </c>
      <c r="DR111" s="14">
        <v>37.799999999999997</v>
      </c>
      <c r="DS111" s="11">
        <v>142</v>
      </c>
      <c r="DT111" s="11">
        <f t="shared" si="96"/>
        <v>5367.5999999999995</v>
      </c>
      <c r="DX111" s="3">
        <v>7</v>
      </c>
      <c r="DY111" s="14">
        <v>13.6</v>
      </c>
      <c r="DZ111" s="11">
        <v>142</v>
      </c>
      <c r="EA111" s="11">
        <f t="shared" si="99"/>
        <v>1931.2</v>
      </c>
      <c r="EE111" s="3">
        <v>15</v>
      </c>
      <c r="EF111" s="14">
        <v>27.8</v>
      </c>
      <c r="EG111" s="11">
        <v>142</v>
      </c>
      <c r="EH111" s="11">
        <f t="shared" si="97"/>
        <v>3947.6</v>
      </c>
      <c r="EL111" s="3">
        <v>15</v>
      </c>
      <c r="EM111" s="14">
        <v>31.2</v>
      </c>
      <c r="EN111" s="11">
        <v>142</v>
      </c>
      <c r="EO111" s="11">
        <f t="shared" si="112"/>
        <v>4430.3999999999996</v>
      </c>
      <c r="EV111" s="11">
        <f t="shared" si="101"/>
        <v>0</v>
      </c>
      <c r="FC111" s="11">
        <f t="shared" si="102"/>
        <v>0</v>
      </c>
      <c r="FJ111" s="11">
        <f t="shared" si="103"/>
        <v>0</v>
      </c>
      <c r="FQ111" s="11">
        <f t="shared" si="104"/>
        <v>0</v>
      </c>
      <c r="FX111" s="11">
        <f t="shared" si="105"/>
        <v>0</v>
      </c>
      <c r="GB111" s="3">
        <v>30</v>
      </c>
      <c r="GC111" s="14">
        <v>57.4</v>
      </c>
      <c r="GD111" s="11">
        <v>145</v>
      </c>
      <c r="GE111" s="11">
        <f t="shared" si="106"/>
        <v>8323</v>
      </c>
      <c r="GI111" s="3">
        <v>15</v>
      </c>
      <c r="GJ111" s="14">
        <v>29.7</v>
      </c>
      <c r="GK111" s="11">
        <v>142</v>
      </c>
      <c r="GL111" s="11">
        <f t="shared" si="107"/>
        <v>4217.3999999999996</v>
      </c>
      <c r="GS111" s="11">
        <f t="shared" si="108"/>
        <v>0</v>
      </c>
      <c r="GZ111" s="11">
        <f t="shared" si="109"/>
        <v>0</v>
      </c>
      <c r="HG111" s="11">
        <f t="shared" si="110"/>
        <v>0</v>
      </c>
      <c r="HN111" s="11">
        <f t="shared" si="111"/>
        <v>0</v>
      </c>
      <c r="HU111" s="11">
        <f t="shared" si="113"/>
        <v>0</v>
      </c>
      <c r="HY111" s="3">
        <v>15</v>
      </c>
      <c r="HZ111" s="14">
        <v>28.6</v>
      </c>
      <c r="IA111" s="11">
        <v>142</v>
      </c>
      <c r="IB111" s="11">
        <f t="shared" si="114"/>
        <v>4061.2000000000003</v>
      </c>
      <c r="II111" s="11">
        <f t="shared" si="115"/>
        <v>0</v>
      </c>
      <c r="IP111" s="11">
        <f t="shared" si="116"/>
        <v>0</v>
      </c>
      <c r="IT111" s="3">
        <v>10</v>
      </c>
      <c r="IU111" s="14">
        <v>19.2</v>
      </c>
      <c r="IV111" s="11">
        <v>142</v>
      </c>
      <c r="IW111" s="11">
        <f t="shared" si="117"/>
        <v>2726.4</v>
      </c>
      <c r="JD111" s="11">
        <f t="shared" si="118"/>
        <v>0</v>
      </c>
      <c r="JK111" s="11">
        <f t="shared" si="119"/>
        <v>0</v>
      </c>
      <c r="JR111" s="11">
        <f t="shared" si="120"/>
        <v>0</v>
      </c>
      <c r="JY111" s="11">
        <f t="shared" si="121"/>
        <v>0</v>
      </c>
      <c r="KF111" s="11">
        <f t="shared" si="122"/>
        <v>0</v>
      </c>
      <c r="KM111" s="11">
        <f t="shared" si="123"/>
        <v>0</v>
      </c>
      <c r="KT111" s="11">
        <f t="shared" si="124"/>
        <v>0</v>
      </c>
      <c r="LA111" s="11">
        <f t="shared" si="125"/>
        <v>0</v>
      </c>
      <c r="LH111" s="11">
        <f t="shared" si="126"/>
        <v>0</v>
      </c>
      <c r="LL111" s="3">
        <v>15</v>
      </c>
      <c r="LM111" s="14">
        <v>27.9</v>
      </c>
      <c r="LN111" s="11">
        <v>142</v>
      </c>
      <c r="LO111" s="11">
        <f t="shared" si="127"/>
        <v>3961.7999999999997</v>
      </c>
      <c r="LV111" s="11">
        <f t="shared" si="128"/>
        <v>0</v>
      </c>
      <c r="LZ111" s="3">
        <v>70</v>
      </c>
      <c r="MA111" s="14">
        <v>127.8</v>
      </c>
      <c r="MB111" s="11">
        <v>137</v>
      </c>
      <c r="MC111" s="11">
        <f t="shared" si="129"/>
        <v>17508.599999999999</v>
      </c>
      <c r="MD111" s="11">
        <v>140000</v>
      </c>
      <c r="MJ111" s="11">
        <f t="shared" si="130"/>
        <v>0</v>
      </c>
      <c r="MQ111" s="11">
        <f t="shared" si="131"/>
        <v>0</v>
      </c>
      <c r="MX111" s="11">
        <f t="shared" si="132"/>
        <v>0</v>
      </c>
      <c r="NB111" s="3">
        <v>30</v>
      </c>
      <c r="NC111" s="14">
        <v>54</v>
      </c>
      <c r="ND111" s="11">
        <v>142</v>
      </c>
      <c r="NE111" s="11">
        <f t="shared" si="133"/>
        <v>7668</v>
      </c>
      <c r="NI111" s="3">
        <v>51</v>
      </c>
      <c r="NJ111" s="14">
        <v>92.3</v>
      </c>
      <c r="NK111" s="11">
        <v>142</v>
      </c>
      <c r="NL111" s="11">
        <f t="shared" si="134"/>
        <v>13106.6</v>
      </c>
      <c r="NP111" s="3">
        <v>40</v>
      </c>
      <c r="NQ111" s="14">
        <v>73.599999999999994</v>
      </c>
      <c r="NR111" s="11">
        <v>141</v>
      </c>
      <c r="NS111" s="11">
        <f t="shared" si="160"/>
        <v>10377.599999999999</v>
      </c>
      <c r="NW111" s="3">
        <v>15</v>
      </c>
      <c r="NX111" s="14">
        <v>28.6</v>
      </c>
      <c r="NY111" s="11">
        <v>141</v>
      </c>
      <c r="NZ111" s="11">
        <f t="shared" si="135"/>
        <v>4032.6000000000004</v>
      </c>
      <c r="OG111" s="11">
        <f t="shared" si="136"/>
        <v>0</v>
      </c>
      <c r="ON111" s="11">
        <f t="shared" si="137"/>
        <v>0</v>
      </c>
      <c r="OU111" s="11">
        <f t="shared" si="138"/>
        <v>0</v>
      </c>
      <c r="PB111" s="11">
        <f t="shared" si="139"/>
        <v>0</v>
      </c>
      <c r="PF111" s="3">
        <v>20</v>
      </c>
      <c r="PG111" s="14">
        <v>39</v>
      </c>
      <c r="PH111" s="11">
        <v>141</v>
      </c>
      <c r="PI111" s="11">
        <f t="shared" si="140"/>
        <v>5499</v>
      </c>
      <c r="PP111" s="11">
        <f t="shared" si="141"/>
        <v>0</v>
      </c>
      <c r="PW111" s="11">
        <f t="shared" si="142"/>
        <v>0</v>
      </c>
      <c r="QD111" s="11">
        <f t="shared" si="143"/>
        <v>0</v>
      </c>
      <c r="QK111" s="11">
        <f t="shared" si="144"/>
        <v>0</v>
      </c>
      <c r="QO111" s="3">
        <v>15</v>
      </c>
      <c r="QP111" s="14">
        <v>28.3</v>
      </c>
      <c r="QQ111" s="11">
        <v>142</v>
      </c>
      <c r="QR111" s="11">
        <f t="shared" si="145"/>
        <v>4018.6</v>
      </c>
      <c r="QY111" s="11">
        <f t="shared" si="161"/>
        <v>0</v>
      </c>
      <c r="RF111" s="11">
        <f t="shared" si="146"/>
        <v>0</v>
      </c>
      <c r="RJ111" s="3">
        <v>40</v>
      </c>
      <c r="RK111" s="14">
        <v>83</v>
      </c>
      <c r="RL111" s="11">
        <v>144</v>
      </c>
      <c r="RM111" s="11">
        <f t="shared" si="147"/>
        <v>11952</v>
      </c>
      <c r="RO111" s="11">
        <f>RM111+RM110+RM109+RM107+RO107-RN110</f>
        <v>107883.29999999999</v>
      </c>
      <c r="RT111" s="11">
        <f t="shared" si="148"/>
        <v>0</v>
      </c>
      <c r="RX111" s="3">
        <v>10</v>
      </c>
      <c r="RY111" s="14">
        <v>19.600000000000001</v>
      </c>
      <c r="RZ111" s="11">
        <v>144</v>
      </c>
      <c r="SA111" s="11">
        <f t="shared" si="149"/>
        <v>2822.4</v>
      </c>
      <c r="SH111" s="11">
        <f t="shared" si="150"/>
        <v>0</v>
      </c>
      <c r="SO111" s="11">
        <f t="shared" si="151"/>
        <v>0</v>
      </c>
      <c r="SV111" s="11">
        <f t="shared" si="152"/>
        <v>0</v>
      </c>
      <c r="SZ111" s="3">
        <v>15</v>
      </c>
      <c r="TA111" s="14">
        <v>26.6</v>
      </c>
      <c r="TB111" s="11">
        <v>144</v>
      </c>
      <c r="TC111" s="11">
        <f t="shared" si="153"/>
        <v>3830.4</v>
      </c>
      <c r="TG111" s="3">
        <v>10</v>
      </c>
      <c r="TH111" s="14">
        <v>18.5</v>
      </c>
      <c r="TI111" s="11">
        <v>144</v>
      </c>
      <c r="TJ111" s="11">
        <f t="shared" si="154"/>
        <v>2664</v>
      </c>
      <c r="TQ111" s="11">
        <f t="shared" si="155"/>
        <v>0</v>
      </c>
      <c r="TX111" s="11">
        <f t="shared" si="156"/>
        <v>0</v>
      </c>
      <c r="UE111" s="11">
        <f t="shared" si="157"/>
        <v>0</v>
      </c>
      <c r="UL111" s="11">
        <f t="shared" si="158"/>
        <v>0</v>
      </c>
      <c r="US111" s="11">
        <f t="shared" si="159"/>
        <v>0</v>
      </c>
    </row>
    <row r="112" spans="1:565" x14ac:dyDescent="0.2">
      <c r="A112" s="52">
        <v>44695</v>
      </c>
      <c r="B112" s="3">
        <v>40</v>
      </c>
      <c r="C112" s="14">
        <v>82.8</v>
      </c>
      <c r="D112" s="11">
        <v>145</v>
      </c>
      <c r="E112" s="11">
        <f t="shared" si="93"/>
        <v>12006</v>
      </c>
      <c r="L112" s="11">
        <f t="shared" si="81"/>
        <v>0</v>
      </c>
      <c r="S112" s="11">
        <f t="shared" si="82"/>
        <v>0</v>
      </c>
      <c r="Z112" s="11">
        <f t="shared" si="83"/>
        <v>0</v>
      </c>
      <c r="AG112" s="11">
        <f t="shared" si="84"/>
        <v>0</v>
      </c>
      <c r="AN112" s="11">
        <f t="shared" si="85"/>
        <v>0</v>
      </c>
      <c r="AR112" s="3">
        <v>35</v>
      </c>
      <c r="AS112" s="14">
        <v>74.8</v>
      </c>
      <c r="AT112" s="11">
        <v>146</v>
      </c>
      <c r="AU112" s="11">
        <f t="shared" si="86"/>
        <v>10920.8</v>
      </c>
      <c r="AY112" s="3">
        <v>20</v>
      </c>
      <c r="AZ112" s="14">
        <v>42.2</v>
      </c>
      <c r="BA112" s="11">
        <v>146</v>
      </c>
      <c r="BB112" s="11">
        <f t="shared" si="87"/>
        <v>6161.2000000000007</v>
      </c>
      <c r="BF112" s="3">
        <v>25</v>
      </c>
      <c r="BG112" s="14">
        <v>57</v>
      </c>
      <c r="BH112" s="11">
        <v>152</v>
      </c>
      <c r="BI112" s="11">
        <f t="shared" si="88"/>
        <v>8664</v>
      </c>
      <c r="BP112" s="11">
        <f t="shared" si="91"/>
        <v>0</v>
      </c>
      <c r="BW112" s="11">
        <f t="shared" si="92"/>
        <v>0</v>
      </c>
      <c r="CA112" s="3">
        <v>50</v>
      </c>
      <c r="CB112" s="14">
        <v>98.6</v>
      </c>
      <c r="CC112" s="11">
        <v>145</v>
      </c>
      <c r="CD112" s="11">
        <f t="shared" si="89"/>
        <v>14297</v>
      </c>
      <c r="CK112" s="11">
        <f t="shared" si="90"/>
        <v>0</v>
      </c>
      <c r="CR112" s="11">
        <f t="shared" si="94"/>
        <v>0</v>
      </c>
      <c r="CY112" s="11">
        <f t="shared" si="95"/>
        <v>0</v>
      </c>
      <c r="DF112" s="11">
        <f t="shared" si="98"/>
        <v>0</v>
      </c>
      <c r="DM112" s="11">
        <f t="shared" si="100"/>
        <v>0</v>
      </c>
      <c r="DQ112" s="3">
        <v>10</v>
      </c>
      <c r="DR112" s="14">
        <v>20.100000000000001</v>
      </c>
      <c r="DS112" s="11">
        <v>146</v>
      </c>
      <c r="DT112" s="11">
        <f t="shared" si="96"/>
        <v>2934.6000000000004</v>
      </c>
      <c r="DX112" s="3">
        <v>6</v>
      </c>
      <c r="DY112" s="14">
        <v>12</v>
      </c>
      <c r="DZ112" s="11">
        <v>146</v>
      </c>
      <c r="EA112" s="11">
        <f t="shared" si="99"/>
        <v>1752</v>
      </c>
      <c r="EE112" s="3">
        <v>10</v>
      </c>
      <c r="EF112" s="14">
        <v>20.100000000000001</v>
      </c>
      <c r="EG112" s="11">
        <v>146</v>
      </c>
      <c r="EH112" s="11">
        <f t="shared" si="97"/>
        <v>2934.6000000000004</v>
      </c>
      <c r="EL112" s="3">
        <v>12</v>
      </c>
      <c r="EM112" s="14">
        <v>27.2</v>
      </c>
      <c r="EN112" s="11">
        <v>146</v>
      </c>
      <c r="EO112" s="11">
        <f t="shared" si="112"/>
        <v>3971.2</v>
      </c>
      <c r="EV112" s="11">
        <f t="shared" si="101"/>
        <v>0</v>
      </c>
      <c r="FC112" s="11">
        <f t="shared" si="102"/>
        <v>0</v>
      </c>
      <c r="FJ112" s="11">
        <f t="shared" si="103"/>
        <v>0</v>
      </c>
      <c r="FQ112" s="11">
        <f t="shared" si="104"/>
        <v>0</v>
      </c>
      <c r="FX112" s="11">
        <f t="shared" si="105"/>
        <v>0</v>
      </c>
      <c r="GB112" s="3">
        <v>15</v>
      </c>
      <c r="GC112" s="14">
        <v>27.7</v>
      </c>
      <c r="GD112" s="11">
        <v>149</v>
      </c>
      <c r="GE112" s="11">
        <f t="shared" si="106"/>
        <v>4127.3</v>
      </c>
      <c r="GI112" s="3">
        <v>5</v>
      </c>
      <c r="GJ112" s="14">
        <v>9</v>
      </c>
      <c r="GK112" s="11">
        <v>146</v>
      </c>
      <c r="GL112" s="11">
        <f t="shared" si="107"/>
        <v>1314</v>
      </c>
      <c r="GS112" s="11">
        <f t="shared" si="108"/>
        <v>0</v>
      </c>
      <c r="GZ112" s="11">
        <f t="shared" si="109"/>
        <v>0</v>
      </c>
      <c r="HG112" s="11">
        <f t="shared" si="110"/>
        <v>0</v>
      </c>
      <c r="HN112" s="11">
        <f t="shared" si="111"/>
        <v>0</v>
      </c>
      <c r="HU112" s="11">
        <f t="shared" si="113"/>
        <v>0</v>
      </c>
      <c r="HY112" s="3">
        <v>10</v>
      </c>
      <c r="HZ112" s="14">
        <v>22.5</v>
      </c>
      <c r="IA112" s="11">
        <v>146</v>
      </c>
      <c r="IB112" s="11">
        <f t="shared" si="114"/>
        <v>3285</v>
      </c>
      <c r="II112" s="11">
        <f t="shared" si="115"/>
        <v>0</v>
      </c>
      <c r="IP112" s="11">
        <f t="shared" si="116"/>
        <v>0</v>
      </c>
      <c r="IW112" s="11">
        <f t="shared" si="117"/>
        <v>0</v>
      </c>
      <c r="JD112" s="11">
        <f t="shared" si="118"/>
        <v>0</v>
      </c>
      <c r="JK112" s="11">
        <f t="shared" si="119"/>
        <v>0</v>
      </c>
      <c r="JR112" s="11">
        <f t="shared" si="120"/>
        <v>0</v>
      </c>
      <c r="JY112" s="11">
        <f t="shared" si="121"/>
        <v>0</v>
      </c>
      <c r="KF112" s="11">
        <f t="shared" si="122"/>
        <v>0</v>
      </c>
      <c r="KM112" s="11">
        <f t="shared" si="123"/>
        <v>0</v>
      </c>
      <c r="KT112" s="11">
        <f t="shared" si="124"/>
        <v>0</v>
      </c>
      <c r="LA112" s="11">
        <f t="shared" si="125"/>
        <v>0</v>
      </c>
      <c r="LH112" s="11">
        <f t="shared" si="126"/>
        <v>0</v>
      </c>
      <c r="LL112" s="3">
        <v>5</v>
      </c>
      <c r="LM112" s="14">
        <v>10</v>
      </c>
      <c r="LN112" s="11">
        <v>146</v>
      </c>
      <c r="LO112" s="11">
        <f t="shared" si="127"/>
        <v>1460</v>
      </c>
      <c r="LV112" s="11">
        <f t="shared" si="128"/>
        <v>0</v>
      </c>
      <c r="LZ112" s="3">
        <v>60</v>
      </c>
      <c r="MA112" s="14">
        <v>123.9</v>
      </c>
      <c r="MB112" s="11">
        <v>141</v>
      </c>
      <c r="MC112" s="11">
        <f t="shared" si="129"/>
        <v>17469.900000000001</v>
      </c>
      <c r="MJ112" s="11">
        <f t="shared" si="130"/>
        <v>0</v>
      </c>
      <c r="MQ112" s="11">
        <f t="shared" si="131"/>
        <v>0</v>
      </c>
      <c r="MX112" s="11">
        <f t="shared" si="132"/>
        <v>0</v>
      </c>
      <c r="NB112" s="3">
        <v>30</v>
      </c>
      <c r="NC112" s="14">
        <v>55.1</v>
      </c>
      <c r="ND112" s="11">
        <v>146</v>
      </c>
      <c r="NE112" s="11">
        <f t="shared" si="133"/>
        <v>8044.6</v>
      </c>
      <c r="NI112" s="3">
        <v>190</v>
      </c>
      <c r="NJ112" s="14">
        <v>381.7</v>
      </c>
      <c r="NK112" s="11">
        <v>146</v>
      </c>
      <c r="NL112" s="11">
        <f t="shared" si="134"/>
        <v>55728.2</v>
      </c>
      <c r="NP112" s="3">
        <v>30</v>
      </c>
      <c r="NQ112" s="14">
        <v>60.6</v>
      </c>
      <c r="NR112" s="11">
        <v>145</v>
      </c>
      <c r="NS112" s="11">
        <f t="shared" si="160"/>
        <v>8787</v>
      </c>
      <c r="NW112" s="3">
        <v>15</v>
      </c>
      <c r="NX112" s="14">
        <v>33.799999999999997</v>
      </c>
      <c r="NY112" s="11">
        <v>145</v>
      </c>
      <c r="NZ112" s="11">
        <f t="shared" si="135"/>
        <v>4901</v>
      </c>
      <c r="OG112" s="11">
        <f t="shared" si="136"/>
        <v>0</v>
      </c>
      <c r="ON112" s="11">
        <f t="shared" si="137"/>
        <v>0</v>
      </c>
      <c r="OU112" s="11">
        <f t="shared" si="138"/>
        <v>0</v>
      </c>
      <c r="PB112" s="11">
        <f t="shared" si="139"/>
        <v>0</v>
      </c>
      <c r="PF112" s="3">
        <v>10</v>
      </c>
      <c r="PG112" s="14">
        <v>21.3</v>
      </c>
      <c r="PH112" s="11">
        <v>145</v>
      </c>
      <c r="PI112" s="11">
        <f t="shared" si="140"/>
        <v>3088.5</v>
      </c>
      <c r="PP112" s="11">
        <f t="shared" si="141"/>
        <v>0</v>
      </c>
      <c r="PW112" s="11">
        <f t="shared" si="142"/>
        <v>0</v>
      </c>
      <c r="QD112" s="11">
        <f t="shared" si="143"/>
        <v>0</v>
      </c>
      <c r="QK112" s="11">
        <f t="shared" si="144"/>
        <v>0</v>
      </c>
      <c r="QO112" s="3">
        <v>5</v>
      </c>
      <c r="QP112" s="14">
        <v>11</v>
      </c>
      <c r="QQ112" s="11">
        <v>146</v>
      </c>
      <c r="QR112" s="11">
        <f t="shared" si="145"/>
        <v>1606</v>
      </c>
      <c r="QY112" s="11">
        <f t="shared" si="161"/>
        <v>0</v>
      </c>
      <c r="RF112" s="11">
        <f t="shared" si="146"/>
        <v>0</v>
      </c>
      <c r="RM112" s="11">
        <f t="shared" si="147"/>
        <v>0</v>
      </c>
      <c r="RT112" s="11">
        <f t="shared" si="148"/>
        <v>0</v>
      </c>
      <c r="RX112" s="3">
        <v>10</v>
      </c>
      <c r="RY112" s="14">
        <v>21.3</v>
      </c>
      <c r="RZ112" s="11">
        <v>148</v>
      </c>
      <c r="SA112" s="11">
        <f t="shared" si="149"/>
        <v>3152.4</v>
      </c>
      <c r="SH112" s="11">
        <f t="shared" si="150"/>
        <v>0</v>
      </c>
      <c r="SO112" s="11">
        <f t="shared" si="151"/>
        <v>0</v>
      </c>
      <c r="SV112" s="11">
        <f t="shared" si="152"/>
        <v>0</v>
      </c>
      <c r="SZ112" s="3">
        <v>15</v>
      </c>
      <c r="TA112" s="14">
        <v>27.2</v>
      </c>
      <c r="TB112" s="11">
        <v>148</v>
      </c>
      <c r="TC112" s="11">
        <f t="shared" si="153"/>
        <v>4025.6</v>
      </c>
      <c r="TG112" s="3">
        <v>5</v>
      </c>
      <c r="TH112" s="14">
        <v>10.4</v>
      </c>
      <c r="TI112" s="11">
        <v>148</v>
      </c>
      <c r="TJ112" s="11">
        <f t="shared" si="154"/>
        <v>1539.2</v>
      </c>
      <c r="TQ112" s="11">
        <f t="shared" si="155"/>
        <v>0</v>
      </c>
      <c r="TX112" s="11">
        <f t="shared" si="156"/>
        <v>0</v>
      </c>
      <c r="UE112" s="11">
        <f t="shared" si="157"/>
        <v>0</v>
      </c>
      <c r="UL112" s="11">
        <f t="shared" si="158"/>
        <v>0</v>
      </c>
      <c r="US112" s="11">
        <f t="shared" si="159"/>
        <v>0</v>
      </c>
    </row>
    <row r="113" spans="1:565" x14ac:dyDescent="0.2">
      <c r="A113" s="52">
        <v>44696</v>
      </c>
      <c r="B113" s="3">
        <v>240</v>
      </c>
      <c r="C113" s="14">
        <v>512.1</v>
      </c>
      <c r="D113" s="11">
        <v>151</v>
      </c>
      <c r="E113" s="11">
        <f t="shared" si="93"/>
        <v>77327.100000000006</v>
      </c>
      <c r="I113" s="3">
        <v>25</v>
      </c>
      <c r="J113" s="14">
        <v>58</v>
      </c>
      <c r="K113" s="11">
        <v>152</v>
      </c>
      <c r="L113" s="11">
        <f t="shared" si="81"/>
        <v>8816</v>
      </c>
      <c r="S113" s="11">
        <f t="shared" si="82"/>
        <v>0</v>
      </c>
      <c r="Z113" s="11">
        <f t="shared" si="83"/>
        <v>0</v>
      </c>
      <c r="AG113" s="11">
        <f t="shared" si="84"/>
        <v>0</v>
      </c>
      <c r="AK113" s="3">
        <v>20</v>
      </c>
      <c r="AL113" s="14">
        <v>47</v>
      </c>
      <c r="AM113" s="11">
        <v>154</v>
      </c>
      <c r="AN113" s="11">
        <f t="shared" si="85"/>
        <v>7238</v>
      </c>
      <c r="AR113" s="3">
        <v>50</v>
      </c>
      <c r="AS113" s="14">
        <v>113.7</v>
      </c>
      <c r="AT113" s="11">
        <v>152</v>
      </c>
      <c r="AU113" s="11">
        <f t="shared" si="86"/>
        <v>17282.400000000001</v>
      </c>
      <c r="AY113" s="3">
        <v>40</v>
      </c>
      <c r="AZ113" s="14">
        <v>81.3</v>
      </c>
      <c r="BA113" s="11">
        <v>152</v>
      </c>
      <c r="BB113" s="11">
        <f t="shared" si="87"/>
        <v>12357.6</v>
      </c>
      <c r="BI113" s="11">
        <f t="shared" si="88"/>
        <v>0</v>
      </c>
      <c r="BP113" s="11">
        <f t="shared" si="91"/>
        <v>0</v>
      </c>
      <c r="BW113" s="11">
        <f t="shared" si="92"/>
        <v>0</v>
      </c>
      <c r="CA113" s="3">
        <v>90</v>
      </c>
      <c r="CB113" s="14">
        <v>201.1</v>
      </c>
      <c r="CC113" s="11">
        <v>151</v>
      </c>
      <c r="CD113" s="11">
        <f t="shared" si="89"/>
        <v>30366.1</v>
      </c>
      <c r="CK113" s="11">
        <f t="shared" si="90"/>
        <v>0</v>
      </c>
      <c r="CR113" s="11">
        <f t="shared" si="94"/>
        <v>0</v>
      </c>
      <c r="CY113" s="11">
        <f t="shared" si="95"/>
        <v>0</v>
      </c>
      <c r="DF113" s="11">
        <f t="shared" si="98"/>
        <v>0</v>
      </c>
      <c r="DM113" s="11">
        <f t="shared" si="100"/>
        <v>0</v>
      </c>
      <c r="DQ113" s="3">
        <v>40</v>
      </c>
      <c r="DR113" s="14">
        <v>89.9</v>
      </c>
      <c r="DS113" s="11">
        <v>152</v>
      </c>
      <c r="DT113" s="11">
        <f t="shared" si="96"/>
        <v>13664.800000000001</v>
      </c>
      <c r="DX113" s="3">
        <v>15</v>
      </c>
      <c r="DY113" s="14">
        <v>35.6</v>
      </c>
      <c r="DZ113" s="11">
        <v>152</v>
      </c>
      <c r="EA113" s="11">
        <f t="shared" si="99"/>
        <v>5411.2</v>
      </c>
      <c r="EE113" s="3">
        <v>30</v>
      </c>
      <c r="EF113" s="14">
        <v>69.7</v>
      </c>
      <c r="EG113" s="11">
        <v>152</v>
      </c>
      <c r="EH113" s="11">
        <f t="shared" si="97"/>
        <v>10594.4</v>
      </c>
      <c r="EL113" s="3">
        <v>30</v>
      </c>
      <c r="EM113" s="14">
        <v>67.7</v>
      </c>
      <c r="EN113" s="11">
        <v>152</v>
      </c>
      <c r="EO113" s="11">
        <f t="shared" si="112"/>
        <v>10290.4</v>
      </c>
      <c r="EV113" s="11">
        <f t="shared" si="101"/>
        <v>0</v>
      </c>
      <c r="FC113" s="11">
        <f t="shared" si="102"/>
        <v>0</v>
      </c>
      <c r="FJ113" s="11">
        <f t="shared" si="103"/>
        <v>0</v>
      </c>
      <c r="FQ113" s="11">
        <f t="shared" si="104"/>
        <v>0</v>
      </c>
      <c r="FX113" s="11">
        <f t="shared" si="105"/>
        <v>0</v>
      </c>
      <c r="GB113" s="3">
        <v>40</v>
      </c>
      <c r="GC113" s="14">
        <v>86.2</v>
      </c>
      <c r="GD113" s="11">
        <v>155</v>
      </c>
      <c r="GE113" s="11">
        <f t="shared" si="106"/>
        <v>13361</v>
      </c>
      <c r="GI113" s="3">
        <v>25</v>
      </c>
      <c r="GJ113" s="14">
        <v>53.8</v>
      </c>
      <c r="GK113" s="11">
        <v>152</v>
      </c>
      <c r="GL113" s="11">
        <f t="shared" si="107"/>
        <v>8177.5999999999995</v>
      </c>
      <c r="GS113" s="11">
        <f t="shared" si="108"/>
        <v>0</v>
      </c>
      <c r="GZ113" s="11">
        <f t="shared" si="109"/>
        <v>0</v>
      </c>
      <c r="HG113" s="11">
        <f t="shared" si="110"/>
        <v>0</v>
      </c>
      <c r="HN113" s="11">
        <f t="shared" si="111"/>
        <v>0</v>
      </c>
      <c r="HU113" s="11">
        <f t="shared" si="113"/>
        <v>0</v>
      </c>
      <c r="HY113" s="3">
        <v>30</v>
      </c>
      <c r="HZ113" s="14">
        <v>66.7</v>
      </c>
      <c r="IA113" s="11">
        <v>152</v>
      </c>
      <c r="IB113" s="11">
        <f t="shared" si="114"/>
        <v>10138.4</v>
      </c>
      <c r="II113" s="11">
        <f t="shared" si="115"/>
        <v>0</v>
      </c>
      <c r="IP113" s="11">
        <f t="shared" si="116"/>
        <v>0</v>
      </c>
      <c r="IT113" s="3">
        <v>15</v>
      </c>
      <c r="IU113" s="14">
        <v>33</v>
      </c>
      <c r="IV113" s="11">
        <v>152</v>
      </c>
      <c r="IW113" s="11">
        <f t="shared" si="117"/>
        <v>5016</v>
      </c>
      <c r="JD113" s="11">
        <f t="shared" si="118"/>
        <v>0</v>
      </c>
      <c r="JK113" s="11">
        <f t="shared" si="119"/>
        <v>0</v>
      </c>
      <c r="JR113" s="11">
        <f t="shared" si="120"/>
        <v>0</v>
      </c>
      <c r="JY113" s="11">
        <f t="shared" si="121"/>
        <v>0</v>
      </c>
      <c r="KF113" s="11">
        <f t="shared" si="122"/>
        <v>0</v>
      </c>
      <c r="KM113" s="11">
        <f t="shared" si="123"/>
        <v>0</v>
      </c>
      <c r="KT113" s="11">
        <f t="shared" si="124"/>
        <v>0</v>
      </c>
      <c r="LA113" s="11">
        <f t="shared" si="125"/>
        <v>0</v>
      </c>
      <c r="LH113" s="11">
        <f t="shared" si="126"/>
        <v>0</v>
      </c>
      <c r="LL113" s="3">
        <v>30</v>
      </c>
      <c r="LM113" s="14">
        <v>68.5</v>
      </c>
      <c r="LN113" s="11">
        <v>152</v>
      </c>
      <c r="LO113" s="11">
        <f t="shared" si="127"/>
        <v>10412</v>
      </c>
      <c r="LV113" s="11">
        <f t="shared" si="128"/>
        <v>0</v>
      </c>
      <c r="LZ113" s="3">
        <v>120</v>
      </c>
      <c r="MA113" s="14">
        <v>269.7</v>
      </c>
      <c r="MB113" s="11">
        <v>146</v>
      </c>
      <c r="MC113" s="11">
        <f t="shared" si="129"/>
        <v>39376.199999999997</v>
      </c>
      <c r="ME113" s="11">
        <f>SUM(MC107:MC113)</f>
        <v>154317.79999999999</v>
      </c>
      <c r="MJ113" s="11">
        <f t="shared" si="130"/>
        <v>0</v>
      </c>
      <c r="MQ113" s="11">
        <f t="shared" si="131"/>
        <v>0</v>
      </c>
      <c r="MX113" s="11">
        <f t="shared" si="132"/>
        <v>0</v>
      </c>
      <c r="NB113" s="3">
        <v>55</v>
      </c>
      <c r="NC113" s="14">
        <v>125.8</v>
      </c>
      <c r="ND113" s="11">
        <v>152</v>
      </c>
      <c r="NE113" s="11">
        <f t="shared" si="133"/>
        <v>19121.599999999999</v>
      </c>
      <c r="NI113" s="3">
        <v>22</v>
      </c>
      <c r="NJ113" s="14">
        <v>48.4</v>
      </c>
      <c r="NK113" s="11">
        <v>152</v>
      </c>
      <c r="NL113" s="11">
        <f t="shared" si="134"/>
        <v>7356.8</v>
      </c>
      <c r="NM113" s="11">
        <f>SUM(NL105:NL113)</f>
        <v>284750.39999999997</v>
      </c>
      <c r="NN113" s="11">
        <v>150000</v>
      </c>
      <c r="NP113" s="3">
        <v>70</v>
      </c>
      <c r="NQ113" s="14">
        <v>149</v>
      </c>
      <c r="NR113" s="11">
        <v>151</v>
      </c>
      <c r="NS113" s="11">
        <f t="shared" si="160"/>
        <v>22499</v>
      </c>
      <c r="NW113" s="3">
        <v>20</v>
      </c>
      <c r="NX113" s="14">
        <v>49.1</v>
      </c>
      <c r="NY113" s="11">
        <v>151</v>
      </c>
      <c r="NZ113" s="11">
        <f t="shared" si="135"/>
        <v>7414.1</v>
      </c>
      <c r="OG113" s="11">
        <f t="shared" si="136"/>
        <v>0</v>
      </c>
      <c r="ON113" s="11">
        <f t="shared" si="137"/>
        <v>0</v>
      </c>
      <c r="OU113" s="11">
        <f t="shared" si="138"/>
        <v>0</v>
      </c>
      <c r="PB113" s="11">
        <f t="shared" si="139"/>
        <v>0</v>
      </c>
      <c r="PF113" s="3">
        <v>30</v>
      </c>
      <c r="PG113" s="14">
        <v>61.6</v>
      </c>
      <c r="PH113" s="11">
        <v>151</v>
      </c>
      <c r="PI113" s="11">
        <f t="shared" si="140"/>
        <v>9301.6</v>
      </c>
      <c r="PP113" s="11">
        <f t="shared" si="141"/>
        <v>0</v>
      </c>
      <c r="PW113" s="11">
        <f t="shared" si="142"/>
        <v>0</v>
      </c>
      <c r="QD113" s="11">
        <f t="shared" si="143"/>
        <v>0</v>
      </c>
      <c r="QK113" s="11">
        <f t="shared" si="144"/>
        <v>0</v>
      </c>
      <c r="QO113" s="3">
        <v>30</v>
      </c>
      <c r="QP113" s="14">
        <v>69.099999999999994</v>
      </c>
      <c r="QQ113" s="11">
        <v>152</v>
      </c>
      <c r="QR113" s="11">
        <f t="shared" si="145"/>
        <v>10503.199999999999</v>
      </c>
      <c r="QY113" s="11">
        <f t="shared" si="161"/>
        <v>0</v>
      </c>
      <c r="RF113" s="11">
        <f t="shared" si="146"/>
        <v>0</v>
      </c>
      <c r="RM113" s="11">
        <f t="shared" si="147"/>
        <v>0</v>
      </c>
      <c r="RT113" s="11">
        <f t="shared" si="148"/>
        <v>0</v>
      </c>
      <c r="RX113" s="3">
        <v>20</v>
      </c>
      <c r="RY113" s="14">
        <v>48.1</v>
      </c>
      <c r="RZ113" s="11">
        <v>154</v>
      </c>
      <c r="SA113" s="11">
        <f t="shared" si="149"/>
        <v>7407.4000000000005</v>
      </c>
      <c r="SH113" s="11">
        <f t="shared" si="150"/>
        <v>0</v>
      </c>
      <c r="SO113" s="11">
        <f t="shared" si="151"/>
        <v>0</v>
      </c>
      <c r="SV113" s="11">
        <f t="shared" si="152"/>
        <v>0</v>
      </c>
      <c r="SZ113" s="3">
        <v>40</v>
      </c>
      <c r="TA113" s="14">
        <v>87</v>
      </c>
      <c r="TB113" s="11">
        <v>154</v>
      </c>
      <c r="TC113" s="11">
        <f t="shared" si="153"/>
        <v>13398</v>
      </c>
      <c r="TG113" s="3">
        <v>20</v>
      </c>
      <c r="TH113" s="14">
        <v>41.7</v>
      </c>
      <c r="TI113" s="11">
        <v>154</v>
      </c>
      <c r="TJ113" s="11">
        <f t="shared" si="154"/>
        <v>6421.8</v>
      </c>
      <c r="TQ113" s="11">
        <f t="shared" si="155"/>
        <v>0</v>
      </c>
      <c r="TX113" s="11">
        <f t="shared" si="156"/>
        <v>0</v>
      </c>
      <c r="UE113" s="11">
        <f t="shared" si="157"/>
        <v>0</v>
      </c>
      <c r="UL113" s="11">
        <f t="shared" si="158"/>
        <v>0</v>
      </c>
      <c r="US113" s="11">
        <f t="shared" si="159"/>
        <v>0</v>
      </c>
    </row>
    <row r="114" spans="1:565" x14ac:dyDescent="0.2">
      <c r="A114" s="52">
        <v>44697</v>
      </c>
      <c r="B114" s="3">
        <v>10</v>
      </c>
      <c r="C114" s="14">
        <v>19</v>
      </c>
      <c r="D114" s="11">
        <v>151</v>
      </c>
      <c r="E114" s="11">
        <f t="shared" si="93"/>
        <v>2869</v>
      </c>
      <c r="L114" s="11">
        <f t="shared" si="81"/>
        <v>0</v>
      </c>
      <c r="S114" s="11">
        <f t="shared" si="82"/>
        <v>0</v>
      </c>
      <c r="Z114" s="11">
        <f t="shared" si="83"/>
        <v>0</v>
      </c>
      <c r="AG114" s="11">
        <f t="shared" si="84"/>
        <v>0</v>
      </c>
      <c r="AN114" s="11">
        <f t="shared" si="85"/>
        <v>0</v>
      </c>
      <c r="AR114" s="3">
        <v>15</v>
      </c>
      <c r="AS114" s="14">
        <v>26.4</v>
      </c>
      <c r="AT114" s="11">
        <v>152</v>
      </c>
      <c r="AU114" s="11">
        <f t="shared" si="86"/>
        <v>4012.7999999999997</v>
      </c>
      <c r="AY114" s="3">
        <v>15</v>
      </c>
      <c r="AZ114" s="14">
        <v>26.5</v>
      </c>
      <c r="BA114" s="11">
        <v>152</v>
      </c>
      <c r="BB114" s="11">
        <f t="shared" si="87"/>
        <v>4028</v>
      </c>
      <c r="BI114" s="11">
        <f t="shared" si="88"/>
        <v>0</v>
      </c>
      <c r="BP114" s="11">
        <f t="shared" si="91"/>
        <v>0</v>
      </c>
      <c r="BW114" s="11">
        <f t="shared" si="92"/>
        <v>0</v>
      </c>
      <c r="CA114" s="3">
        <v>40</v>
      </c>
      <c r="CB114" s="14">
        <v>70.7</v>
      </c>
      <c r="CC114" s="11">
        <v>151</v>
      </c>
      <c r="CD114" s="11">
        <f t="shared" si="89"/>
        <v>10675.7</v>
      </c>
      <c r="CK114" s="11">
        <f t="shared" si="90"/>
        <v>0</v>
      </c>
      <c r="CR114" s="11">
        <f t="shared" si="94"/>
        <v>0</v>
      </c>
      <c r="CY114" s="11">
        <f t="shared" si="95"/>
        <v>0</v>
      </c>
      <c r="DF114" s="11">
        <f t="shared" si="98"/>
        <v>0</v>
      </c>
      <c r="DM114" s="11">
        <f t="shared" si="100"/>
        <v>0</v>
      </c>
      <c r="DQ114" s="3">
        <v>10</v>
      </c>
      <c r="DR114" s="14">
        <v>18.100000000000001</v>
      </c>
      <c r="DS114" s="11">
        <v>152</v>
      </c>
      <c r="DT114" s="11">
        <f t="shared" si="96"/>
        <v>2751.2000000000003</v>
      </c>
      <c r="EA114" s="11">
        <f t="shared" si="99"/>
        <v>0</v>
      </c>
      <c r="EH114" s="11">
        <f t="shared" si="97"/>
        <v>0</v>
      </c>
      <c r="EL114" s="3">
        <v>12</v>
      </c>
      <c r="EM114" s="14">
        <v>21.4</v>
      </c>
      <c r="EN114" s="11">
        <v>152</v>
      </c>
      <c r="EO114" s="11">
        <f t="shared" si="112"/>
        <v>3252.7999999999997</v>
      </c>
      <c r="EV114" s="11">
        <f t="shared" si="101"/>
        <v>0</v>
      </c>
      <c r="FC114" s="11">
        <f t="shared" si="102"/>
        <v>0</v>
      </c>
      <c r="FJ114" s="11">
        <f t="shared" si="103"/>
        <v>0</v>
      </c>
      <c r="FQ114" s="11">
        <f t="shared" si="104"/>
        <v>0</v>
      </c>
      <c r="FX114" s="11">
        <f t="shared" si="105"/>
        <v>0</v>
      </c>
      <c r="GB114" s="3">
        <v>15</v>
      </c>
      <c r="GC114" s="14">
        <v>30.1</v>
      </c>
      <c r="GD114" s="11">
        <v>152</v>
      </c>
      <c r="GE114" s="11">
        <f t="shared" si="106"/>
        <v>4575.2</v>
      </c>
      <c r="GI114" s="3">
        <v>5</v>
      </c>
      <c r="GJ114" s="14">
        <v>9.1</v>
      </c>
      <c r="GK114" s="11">
        <v>152</v>
      </c>
      <c r="GL114" s="11">
        <f t="shared" si="107"/>
        <v>1383.2</v>
      </c>
      <c r="GP114" s="3">
        <v>20</v>
      </c>
      <c r="GQ114" s="14">
        <v>33.9</v>
      </c>
      <c r="GR114" s="11">
        <v>152</v>
      </c>
      <c r="GS114" s="11">
        <f t="shared" si="108"/>
        <v>5152.8</v>
      </c>
      <c r="GZ114" s="11">
        <f t="shared" si="109"/>
        <v>0</v>
      </c>
      <c r="HG114" s="11">
        <f t="shared" si="110"/>
        <v>0</v>
      </c>
      <c r="HN114" s="11">
        <f t="shared" si="111"/>
        <v>0</v>
      </c>
      <c r="HU114" s="11">
        <f t="shared" si="113"/>
        <v>0</v>
      </c>
      <c r="HY114" s="3">
        <v>5</v>
      </c>
      <c r="HZ114" s="14">
        <v>8.4</v>
      </c>
      <c r="IA114" s="11">
        <v>152</v>
      </c>
      <c r="IB114" s="11">
        <f t="shared" si="114"/>
        <v>1276.8</v>
      </c>
      <c r="II114" s="11">
        <f t="shared" si="115"/>
        <v>0</v>
      </c>
      <c r="IP114" s="11">
        <f t="shared" si="116"/>
        <v>0</v>
      </c>
      <c r="IW114" s="11">
        <f t="shared" si="117"/>
        <v>0</v>
      </c>
      <c r="JD114" s="11">
        <f t="shared" si="118"/>
        <v>0</v>
      </c>
      <c r="JK114" s="11">
        <f t="shared" si="119"/>
        <v>0</v>
      </c>
      <c r="JR114" s="11">
        <f t="shared" si="120"/>
        <v>0</v>
      </c>
      <c r="JY114" s="11">
        <f t="shared" si="121"/>
        <v>0</v>
      </c>
      <c r="KF114" s="11">
        <f t="shared" si="122"/>
        <v>0</v>
      </c>
      <c r="KM114" s="11">
        <f t="shared" si="123"/>
        <v>0</v>
      </c>
      <c r="KT114" s="11">
        <f t="shared" si="124"/>
        <v>0</v>
      </c>
      <c r="LA114" s="11">
        <f t="shared" si="125"/>
        <v>0</v>
      </c>
      <c r="LH114" s="11">
        <f t="shared" si="126"/>
        <v>0</v>
      </c>
      <c r="LO114" s="11">
        <f t="shared" si="127"/>
        <v>0</v>
      </c>
      <c r="LV114" s="11">
        <f t="shared" si="128"/>
        <v>0</v>
      </c>
      <c r="LZ114" s="3">
        <v>70</v>
      </c>
      <c r="MA114" s="14">
        <v>139.9</v>
      </c>
      <c r="MB114" s="11">
        <v>145</v>
      </c>
      <c r="MC114" s="11">
        <f t="shared" si="129"/>
        <v>20285.5</v>
      </c>
      <c r="ME114" s="11">
        <f>ME113+ME99</f>
        <v>191317.8</v>
      </c>
      <c r="MJ114" s="11">
        <f t="shared" si="130"/>
        <v>0</v>
      </c>
      <c r="MQ114" s="11">
        <f t="shared" si="131"/>
        <v>0</v>
      </c>
      <c r="MX114" s="11">
        <f t="shared" si="132"/>
        <v>0</v>
      </c>
      <c r="NE114" s="32"/>
      <c r="NG114" s="11">
        <v>7600</v>
      </c>
      <c r="NI114" s="3">
        <v>30</v>
      </c>
      <c r="NJ114" s="14">
        <v>55.2</v>
      </c>
      <c r="NK114" s="11">
        <v>147</v>
      </c>
      <c r="NL114" s="11">
        <f t="shared" si="134"/>
        <v>8114.4000000000005</v>
      </c>
      <c r="NM114" s="11">
        <f>NM113+NM104</f>
        <v>417974.39999999997</v>
      </c>
      <c r="NP114" s="3">
        <v>5</v>
      </c>
      <c r="NQ114" s="14">
        <v>8.6999999999999993</v>
      </c>
      <c r="NR114" s="11">
        <v>151</v>
      </c>
      <c r="NS114" s="11">
        <f t="shared" si="160"/>
        <v>1313.6999999999998</v>
      </c>
      <c r="NZ114" s="11">
        <f t="shared" si="135"/>
        <v>0</v>
      </c>
      <c r="OG114" s="11">
        <f t="shared" si="136"/>
        <v>0</v>
      </c>
      <c r="ON114" s="11">
        <f t="shared" si="137"/>
        <v>0</v>
      </c>
      <c r="OU114" s="11">
        <f t="shared" si="138"/>
        <v>0</v>
      </c>
      <c r="PB114" s="11">
        <f t="shared" si="139"/>
        <v>0</v>
      </c>
      <c r="PI114" s="11">
        <f t="shared" si="140"/>
        <v>0</v>
      </c>
      <c r="PP114" s="11">
        <f t="shared" si="141"/>
        <v>0</v>
      </c>
      <c r="PW114" s="11">
        <f t="shared" si="142"/>
        <v>0</v>
      </c>
      <c r="QD114" s="11">
        <f t="shared" si="143"/>
        <v>0</v>
      </c>
      <c r="QK114" s="11">
        <f t="shared" si="144"/>
        <v>0</v>
      </c>
      <c r="QR114" s="11">
        <f t="shared" si="145"/>
        <v>0</v>
      </c>
      <c r="QY114" s="11">
        <f t="shared" si="161"/>
        <v>0</v>
      </c>
      <c r="RF114" s="11">
        <f t="shared" si="146"/>
        <v>0</v>
      </c>
      <c r="RM114" s="11">
        <f t="shared" si="147"/>
        <v>0</v>
      </c>
      <c r="RT114" s="11">
        <f t="shared" si="148"/>
        <v>0</v>
      </c>
      <c r="SA114" s="11">
        <f t="shared" si="149"/>
        <v>0</v>
      </c>
      <c r="SH114" s="11">
        <f t="shared" si="150"/>
        <v>0</v>
      </c>
      <c r="SO114" s="11">
        <f t="shared" si="151"/>
        <v>0</v>
      </c>
      <c r="SV114" s="11">
        <f t="shared" si="152"/>
        <v>0</v>
      </c>
      <c r="TC114" s="11">
        <f t="shared" si="153"/>
        <v>0</v>
      </c>
      <c r="TJ114" s="11">
        <f t="shared" si="154"/>
        <v>0</v>
      </c>
      <c r="TQ114" s="11">
        <f t="shared" si="155"/>
        <v>0</v>
      </c>
      <c r="TX114" s="11">
        <f t="shared" si="156"/>
        <v>0</v>
      </c>
      <c r="UE114" s="11">
        <f t="shared" si="157"/>
        <v>0</v>
      </c>
      <c r="UL114" s="11">
        <f t="shared" si="158"/>
        <v>0</v>
      </c>
      <c r="US114" s="11">
        <f t="shared" si="159"/>
        <v>0</v>
      </c>
    </row>
    <row r="115" spans="1:565" x14ac:dyDescent="0.2">
      <c r="A115" s="52">
        <v>44698</v>
      </c>
      <c r="B115" s="3">
        <v>80</v>
      </c>
      <c r="C115" s="14">
        <v>153.4</v>
      </c>
      <c r="D115" s="11">
        <v>146</v>
      </c>
      <c r="E115" s="11">
        <f t="shared" si="93"/>
        <v>22396.400000000001</v>
      </c>
      <c r="I115" s="3">
        <v>15</v>
      </c>
      <c r="J115" s="14">
        <v>28.4</v>
      </c>
      <c r="K115" s="11">
        <v>139</v>
      </c>
      <c r="L115" s="11">
        <f t="shared" si="81"/>
        <v>3947.6</v>
      </c>
      <c r="S115" s="11">
        <f t="shared" si="82"/>
        <v>0</v>
      </c>
      <c r="Z115" s="11">
        <f t="shared" si="83"/>
        <v>0</v>
      </c>
      <c r="AG115" s="11">
        <f t="shared" si="84"/>
        <v>0</v>
      </c>
      <c r="AN115" s="11">
        <f t="shared" si="85"/>
        <v>0</v>
      </c>
      <c r="AR115" s="3">
        <v>25</v>
      </c>
      <c r="AS115" s="14">
        <v>46</v>
      </c>
      <c r="AT115" s="11">
        <v>147</v>
      </c>
      <c r="AU115" s="11">
        <f t="shared" si="86"/>
        <v>6762</v>
      </c>
      <c r="AY115" s="3">
        <v>25</v>
      </c>
      <c r="AZ115" s="14">
        <v>49.5</v>
      </c>
      <c r="BA115" s="11">
        <v>147</v>
      </c>
      <c r="BB115" s="11">
        <f t="shared" si="87"/>
        <v>7276.5</v>
      </c>
      <c r="BF115" s="3">
        <v>10</v>
      </c>
      <c r="BG115" s="14">
        <v>19.7</v>
      </c>
      <c r="BH115" s="11">
        <v>147</v>
      </c>
      <c r="BI115" s="11">
        <f t="shared" si="88"/>
        <v>2895.9</v>
      </c>
      <c r="BP115" s="11">
        <f t="shared" si="91"/>
        <v>0</v>
      </c>
      <c r="BW115" s="11">
        <f t="shared" si="92"/>
        <v>0</v>
      </c>
      <c r="CA115" s="3">
        <v>45</v>
      </c>
      <c r="CB115" s="14">
        <v>85.9</v>
      </c>
      <c r="CC115" s="11">
        <v>146</v>
      </c>
      <c r="CD115" s="11">
        <f t="shared" si="89"/>
        <v>12541.400000000001</v>
      </c>
      <c r="CK115" s="11">
        <f t="shared" si="90"/>
        <v>0</v>
      </c>
      <c r="CR115" s="11">
        <f t="shared" si="94"/>
        <v>0</v>
      </c>
      <c r="CY115" s="11">
        <f t="shared" si="95"/>
        <v>0</v>
      </c>
      <c r="DF115" s="11">
        <f t="shared" si="98"/>
        <v>0</v>
      </c>
      <c r="DM115" s="11">
        <f t="shared" si="100"/>
        <v>0</v>
      </c>
      <c r="DQ115" s="3">
        <v>10</v>
      </c>
      <c r="DR115" s="14">
        <v>19.5</v>
      </c>
      <c r="DS115" s="11">
        <v>147</v>
      </c>
      <c r="DT115" s="11">
        <f t="shared" si="96"/>
        <v>2866.5</v>
      </c>
      <c r="DX115" s="3">
        <v>5</v>
      </c>
      <c r="DY115" s="14">
        <v>9.3000000000000007</v>
      </c>
      <c r="DZ115" s="11">
        <v>147</v>
      </c>
      <c r="EA115" s="11">
        <f t="shared" si="99"/>
        <v>1367.1000000000001</v>
      </c>
      <c r="EE115" s="3">
        <v>10</v>
      </c>
      <c r="EF115" s="14">
        <v>19</v>
      </c>
      <c r="EG115" s="11">
        <v>147</v>
      </c>
      <c r="EH115" s="11">
        <f t="shared" si="97"/>
        <v>2793</v>
      </c>
      <c r="EL115" s="3">
        <v>5</v>
      </c>
      <c r="EM115" s="14">
        <v>9.6999999999999993</v>
      </c>
      <c r="EN115" s="11">
        <v>147</v>
      </c>
      <c r="EO115" s="11">
        <f t="shared" si="112"/>
        <v>1425.8999999999999</v>
      </c>
      <c r="EV115" s="11">
        <f t="shared" si="101"/>
        <v>0</v>
      </c>
      <c r="FC115" s="11">
        <f t="shared" si="102"/>
        <v>0</v>
      </c>
      <c r="FJ115" s="11">
        <f t="shared" si="103"/>
        <v>0</v>
      </c>
      <c r="FQ115" s="11">
        <f t="shared" si="104"/>
        <v>0</v>
      </c>
      <c r="FX115" s="11">
        <f t="shared" si="105"/>
        <v>0</v>
      </c>
      <c r="GE115" s="11">
        <f t="shared" si="106"/>
        <v>0</v>
      </c>
      <c r="GG115" s="11">
        <f>GG72</f>
        <v>91670</v>
      </c>
      <c r="GI115" s="3">
        <v>7</v>
      </c>
      <c r="GJ115" s="14">
        <v>13.5</v>
      </c>
      <c r="GK115" s="11">
        <v>147</v>
      </c>
      <c r="GL115" s="11">
        <f t="shared" si="107"/>
        <v>1984.5</v>
      </c>
      <c r="GS115" s="11">
        <f t="shared" si="108"/>
        <v>0</v>
      </c>
      <c r="GZ115" s="11">
        <f t="shared" si="109"/>
        <v>0</v>
      </c>
      <c r="HG115" s="11">
        <f t="shared" si="110"/>
        <v>0</v>
      </c>
      <c r="HN115" s="11">
        <f t="shared" si="111"/>
        <v>0</v>
      </c>
      <c r="HU115" s="11">
        <f t="shared" si="113"/>
        <v>0</v>
      </c>
      <c r="HY115" s="3">
        <v>15</v>
      </c>
      <c r="HZ115" s="14">
        <v>29.8</v>
      </c>
      <c r="IA115" s="11">
        <v>147</v>
      </c>
      <c r="IB115" s="11">
        <f t="shared" si="114"/>
        <v>4380.6000000000004</v>
      </c>
      <c r="II115" s="11">
        <f t="shared" si="115"/>
        <v>0</v>
      </c>
      <c r="IP115" s="11">
        <f t="shared" si="116"/>
        <v>0</v>
      </c>
      <c r="IW115" s="11">
        <f t="shared" si="117"/>
        <v>0</v>
      </c>
      <c r="JD115" s="11">
        <f t="shared" si="118"/>
        <v>0</v>
      </c>
      <c r="JK115" s="11">
        <f t="shared" si="119"/>
        <v>0</v>
      </c>
      <c r="JR115" s="11">
        <f t="shared" si="120"/>
        <v>0</v>
      </c>
      <c r="JY115" s="11">
        <f t="shared" si="121"/>
        <v>0</v>
      </c>
      <c r="KF115" s="11">
        <f t="shared" si="122"/>
        <v>0</v>
      </c>
      <c r="KM115" s="11">
        <f t="shared" si="123"/>
        <v>0</v>
      </c>
      <c r="KT115" s="11">
        <f t="shared" si="124"/>
        <v>0</v>
      </c>
      <c r="LA115" s="11">
        <f t="shared" si="125"/>
        <v>0</v>
      </c>
      <c r="LH115" s="11">
        <f t="shared" si="126"/>
        <v>0</v>
      </c>
      <c r="LL115" s="3">
        <v>5</v>
      </c>
      <c r="LM115" s="14">
        <v>10.1</v>
      </c>
      <c r="LN115" s="11">
        <v>147</v>
      </c>
      <c r="LO115" s="11">
        <f t="shared" si="127"/>
        <v>1484.7</v>
      </c>
      <c r="LV115" s="11">
        <f t="shared" si="128"/>
        <v>0</v>
      </c>
      <c r="LZ115" s="3">
        <v>120</v>
      </c>
      <c r="MA115" s="14">
        <v>234.2</v>
      </c>
      <c r="MB115" s="11">
        <v>141</v>
      </c>
      <c r="MC115" s="11">
        <f t="shared" si="129"/>
        <v>33022.199999999997</v>
      </c>
      <c r="MJ115" s="11">
        <f t="shared" si="130"/>
        <v>0</v>
      </c>
      <c r="MQ115" s="11">
        <f t="shared" si="131"/>
        <v>0</v>
      </c>
      <c r="MX115" s="11">
        <f t="shared" si="132"/>
        <v>0</v>
      </c>
      <c r="NB115" s="3">
        <v>30</v>
      </c>
      <c r="NC115" s="14">
        <v>56.1</v>
      </c>
      <c r="ND115" s="11">
        <v>147</v>
      </c>
      <c r="NE115" s="11">
        <f t="shared" si="133"/>
        <v>8246.7000000000007</v>
      </c>
      <c r="NF115" s="11">
        <v>40000</v>
      </c>
      <c r="NI115" s="3">
        <v>30</v>
      </c>
      <c r="NJ115" s="14">
        <v>55.2</v>
      </c>
      <c r="NK115" s="11">
        <v>147</v>
      </c>
      <c r="NL115" s="34">
        <f t="shared" si="134"/>
        <v>8114.4000000000005</v>
      </c>
      <c r="NM115" s="27"/>
      <c r="NN115" s="11">
        <v>267974</v>
      </c>
      <c r="NP115" s="3">
        <v>26</v>
      </c>
      <c r="NQ115" s="14">
        <v>48.3</v>
      </c>
      <c r="NR115" s="11">
        <v>146</v>
      </c>
      <c r="NS115" s="11">
        <f t="shared" si="160"/>
        <v>7051.7999999999993</v>
      </c>
      <c r="NW115" s="3">
        <v>10</v>
      </c>
      <c r="NX115" s="14">
        <v>20.100000000000001</v>
      </c>
      <c r="NY115" s="11">
        <v>146</v>
      </c>
      <c r="NZ115" s="11">
        <f t="shared" si="135"/>
        <v>2934.6000000000004</v>
      </c>
      <c r="OG115" s="11">
        <f t="shared" si="136"/>
        <v>0</v>
      </c>
      <c r="ON115" s="11">
        <f t="shared" si="137"/>
        <v>0</v>
      </c>
      <c r="OU115" s="11">
        <f t="shared" si="138"/>
        <v>0</v>
      </c>
      <c r="PB115" s="11">
        <f t="shared" si="139"/>
        <v>0</v>
      </c>
      <c r="PF115" s="3">
        <v>15</v>
      </c>
      <c r="PG115" s="14">
        <v>29</v>
      </c>
      <c r="PH115" s="11">
        <v>146</v>
      </c>
      <c r="PI115" s="11">
        <f t="shared" si="140"/>
        <v>4234</v>
      </c>
      <c r="PP115" s="11">
        <f t="shared" si="141"/>
        <v>0</v>
      </c>
      <c r="PW115" s="11">
        <f t="shared" si="142"/>
        <v>0</v>
      </c>
      <c r="QD115" s="11">
        <f t="shared" si="143"/>
        <v>0</v>
      </c>
      <c r="QK115" s="11">
        <f t="shared" si="144"/>
        <v>0</v>
      </c>
      <c r="QO115" s="3">
        <v>15</v>
      </c>
      <c r="QP115" s="14">
        <v>28.7</v>
      </c>
      <c r="QQ115" s="11">
        <v>147</v>
      </c>
      <c r="QR115" s="11">
        <f t="shared" si="145"/>
        <v>4218.8999999999996</v>
      </c>
      <c r="QY115" s="11">
        <f t="shared" si="161"/>
        <v>0</v>
      </c>
      <c r="RF115" s="11">
        <f t="shared" si="146"/>
        <v>0</v>
      </c>
      <c r="RM115" s="11">
        <f t="shared" si="147"/>
        <v>0</v>
      </c>
      <c r="RT115" s="11">
        <f t="shared" si="148"/>
        <v>0</v>
      </c>
      <c r="SA115" s="11">
        <f t="shared" si="149"/>
        <v>0</v>
      </c>
      <c r="SH115" s="11">
        <f t="shared" si="150"/>
        <v>0</v>
      </c>
      <c r="SO115" s="11">
        <f t="shared" si="151"/>
        <v>0</v>
      </c>
      <c r="SV115" s="11">
        <f t="shared" si="152"/>
        <v>0</v>
      </c>
      <c r="TC115" s="11">
        <f t="shared" si="153"/>
        <v>0</v>
      </c>
      <c r="TJ115" s="11">
        <f t="shared" si="154"/>
        <v>0</v>
      </c>
      <c r="TQ115" s="11">
        <f t="shared" si="155"/>
        <v>0</v>
      </c>
      <c r="TX115" s="11">
        <f t="shared" si="156"/>
        <v>0</v>
      </c>
      <c r="UE115" s="11">
        <f t="shared" si="157"/>
        <v>0</v>
      </c>
      <c r="UL115" s="11">
        <f t="shared" si="158"/>
        <v>0</v>
      </c>
      <c r="US115" s="11">
        <f t="shared" si="159"/>
        <v>0</v>
      </c>
    </row>
    <row r="116" spans="1:565" x14ac:dyDescent="0.2">
      <c r="A116" s="52">
        <v>44699</v>
      </c>
      <c r="B116" s="3">
        <v>130</v>
      </c>
      <c r="C116" s="14">
        <v>243.9</v>
      </c>
      <c r="D116" s="11">
        <v>138</v>
      </c>
      <c r="E116" s="11">
        <f t="shared" si="93"/>
        <v>33658.200000000004</v>
      </c>
      <c r="L116" s="11">
        <f t="shared" si="81"/>
        <v>0</v>
      </c>
      <c r="S116" s="11">
        <f t="shared" si="82"/>
        <v>0</v>
      </c>
      <c r="Z116" s="11">
        <f t="shared" si="83"/>
        <v>0</v>
      </c>
      <c r="AG116" s="11">
        <f t="shared" si="84"/>
        <v>0</v>
      </c>
      <c r="AK116" s="3">
        <v>10</v>
      </c>
      <c r="AL116" s="14">
        <v>19.5</v>
      </c>
      <c r="AM116" s="11">
        <v>141</v>
      </c>
      <c r="AN116" s="11">
        <f t="shared" si="85"/>
        <v>2749.5</v>
      </c>
      <c r="AR116" s="3">
        <v>50</v>
      </c>
      <c r="AS116" s="14">
        <v>101.3</v>
      </c>
      <c r="AT116" s="11">
        <v>139</v>
      </c>
      <c r="AU116" s="11">
        <f t="shared" si="86"/>
        <v>14080.699999999999</v>
      </c>
      <c r="AY116" s="3">
        <v>30</v>
      </c>
      <c r="AZ116" s="14">
        <v>60.7</v>
      </c>
      <c r="BA116" s="11">
        <v>139</v>
      </c>
      <c r="BB116" s="11">
        <f t="shared" si="87"/>
        <v>8437.3000000000011</v>
      </c>
      <c r="BF116" s="3">
        <v>10</v>
      </c>
      <c r="BG116" s="14">
        <v>18.7</v>
      </c>
      <c r="BH116" s="11">
        <v>139</v>
      </c>
      <c r="BI116" s="11">
        <f t="shared" si="88"/>
        <v>2599.2999999999997</v>
      </c>
      <c r="BP116" s="11">
        <f t="shared" si="91"/>
        <v>0</v>
      </c>
      <c r="BW116" s="11">
        <f t="shared" si="92"/>
        <v>0</v>
      </c>
      <c r="CA116" s="3">
        <v>60</v>
      </c>
      <c r="CB116" s="14">
        <v>126.5</v>
      </c>
      <c r="CC116" s="11">
        <v>138</v>
      </c>
      <c r="CD116" s="11">
        <f t="shared" si="89"/>
        <v>17457</v>
      </c>
      <c r="CK116" s="11">
        <f t="shared" si="90"/>
        <v>0</v>
      </c>
      <c r="CR116" s="11">
        <f t="shared" si="94"/>
        <v>0</v>
      </c>
      <c r="CY116" s="11">
        <f t="shared" si="95"/>
        <v>0</v>
      </c>
      <c r="DF116" s="11">
        <f t="shared" si="98"/>
        <v>0</v>
      </c>
      <c r="DM116" s="11">
        <f t="shared" si="100"/>
        <v>0</v>
      </c>
      <c r="DQ116" s="3">
        <v>25</v>
      </c>
      <c r="DR116" s="14">
        <v>47</v>
      </c>
      <c r="DS116" s="11">
        <v>139</v>
      </c>
      <c r="DT116" s="11">
        <f t="shared" si="96"/>
        <v>6533</v>
      </c>
      <c r="DX116" s="3">
        <v>6</v>
      </c>
      <c r="DY116" s="14">
        <v>11.3</v>
      </c>
      <c r="DZ116" s="11">
        <v>139</v>
      </c>
      <c r="EA116" s="11">
        <f t="shared" si="99"/>
        <v>1570.7</v>
      </c>
      <c r="EE116" s="3">
        <v>10</v>
      </c>
      <c r="EF116" s="14">
        <v>21.8</v>
      </c>
      <c r="EG116" s="11">
        <v>139</v>
      </c>
      <c r="EH116" s="11">
        <f t="shared" si="97"/>
        <v>3030.2000000000003</v>
      </c>
      <c r="EL116" s="3">
        <v>18</v>
      </c>
      <c r="EM116" s="14">
        <v>36</v>
      </c>
      <c r="EN116" s="11">
        <v>139</v>
      </c>
      <c r="EO116" s="11">
        <f t="shared" si="112"/>
        <v>5004</v>
      </c>
      <c r="EV116" s="11">
        <f t="shared" si="101"/>
        <v>0</v>
      </c>
      <c r="FC116" s="11">
        <f t="shared" si="102"/>
        <v>0</v>
      </c>
      <c r="FJ116" s="11">
        <f t="shared" si="103"/>
        <v>0</v>
      </c>
      <c r="FQ116" s="11">
        <f t="shared" si="104"/>
        <v>0</v>
      </c>
      <c r="FX116" s="11">
        <f t="shared" si="105"/>
        <v>0</v>
      </c>
      <c r="GB116" s="3">
        <v>25</v>
      </c>
      <c r="GC116" s="14">
        <v>49.2</v>
      </c>
      <c r="GD116" s="11">
        <v>142</v>
      </c>
      <c r="GE116" s="11">
        <f t="shared" si="106"/>
        <v>6986.4000000000005</v>
      </c>
      <c r="GI116" s="3">
        <v>15</v>
      </c>
      <c r="GJ116" s="14">
        <v>29</v>
      </c>
      <c r="GK116" s="11">
        <v>139</v>
      </c>
      <c r="GL116" s="11">
        <f t="shared" si="107"/>
        <v>4031</v>
      </c>
      <c r="GS116" s="11">
        <f t="shared" si="108"/>
        <v>0</v>
      </c>
      <c r="GZ116" s="11">
        <f t="shared" si="109"/>
        <v>0</v>
      </c>
      <c r="HG116" s="11">
        <f t="shared" si="110"/>
        <v>0</v>
      </c>
      <c r="HN116" s="11">
        <f t="shared" si="111"/>
        <v>0</v>
      </c>
      <c r="HU116" s="11">
        <f t="shared" si="113"/>
        <v>0</v>
      </c>
      <c r="HY116" s="3">
        <v>20</v>
      </c>
      <c r="HZ116" s="14">
        <v>41.2</v>
      </c>
      <c r="IA116" s="11">
        <v>139</v>
      </c>
      <c r="IB116" s="11">
        <f t="shared" si="114"/>
        <v>5726.8</v>
      </c>
      <c r="II116" s="11">
        <f t="shared" si="115"/>
        <v>0</v>
      </c>
      <c r="IP116" s="11">
        <f t="shared" si="116"/>
        <v>0</v>
      </c>
      <c r="IT116" s="3">
        <v>15</v>
      </c>
      <c r="IU116" s="14">
        <v>27.2</v>
      </c>
      <c r="IV116" s="11">
        <v>139</v>
      </c>
      <c r="IW116" s="11">
        <f t="shared" si="117"/>
        <v>3780.7999999999997</v>
      </c>
      <c r="JD116" s="11">
        <f t="shared" si="118"/>
        <v>0</v>
      </c>
      <c r="JK116" s="11">
        <f t="shared" si="119"/>
        <v>0</v>
      </c>
      <c r="JR116" s="11">
        <f t="shared" si="120"/>
        <v>0</v>
      </c>
      <c r="JY116" s="11">
        <f t="shared" si="121"/>
        <v>0</v>
      </c>
      <c r="KF116" s="11">
        <f t="shared" si="122"/>
        <v>0</v>
      </c>
      <c r="KM116" s="11">
        <f t="shared" si="123"/>
        <v>0</v>
      </c>
      <c r="KT116" s="11">
        <f t="shared" si="124"/>
        <v>0</v>
      </c>
      <c r="LA116" s="11">
        <f t="shared" si="125"/>
        <v>0</v>
      </c>
      <c r="LH116" s="11">
        <f t="shared" si="126"/>
        <v>0</v>
      </c>
      <c r="LL116" s="3">
        <v>20</v>
      </c>
      <c r="LM116" s="14">
        <v>41.2</v>
      </c>
      <c r="LN116" s="11">
        <v>139</v>
      </c>
      <c r="LO116" s="11">
        <f t="shared" si="127"/>
        <v>5726.8</v>
      </c>
      <c r="LV116" s="11">
        <f t="shared" si="128"/>
        <v>0</v>
      </c>
      <c r="LZ116" s="3">
        <v>80</v>
      </c>
      <c r="MA116" s="14">
        <v>169.4</v>
      </c>
      <c r="MB116" s="11">
        <v>134</v>
      </c>
      <c r="MC116" s="11">
        <f t="shared" si="129"/>
        <v>22699.600000000002</v>
      </c>
      <c r="MJ116" s="11">
        <f t="shared" si="130"/>
        <v>0</v>
      </c>
      <c r="MQ116" s="11">
        <f t="shared" si="131"/>
        <v>0</v>
      </c>
      <c r="MX116" s="11">
        <f t="shared" si="132"/>
        <v>0</v>
      </c>
      <c r="NB116" s="3">
        <v>174</v>
      </c>
      <c r="NC116" s="14">
        <v>347.9</v>
      </c>
      <c r="ND116" s="11">
        <v>139</v>
      </c>
      <c r="NE116" s="11">
        <f t="shared" si="133"/>
        <v>48358.1</v>
      </c>
      <c r="NI116" s="3">
        <v>20</v>
      </c>
      <c r="NJ116" s="14">
        <v>36</v>
      </c>
      <c r="NK116" s="11">
        <v>139</v>
      </c>
      <c r="NL116" s="11">
        <f t="shared" si="134"/>
        <v>5004</v>
      </c>
      <c r="NM116" s="11">
        <v>250000</v>
      </c>
      <c r="NN116" s="11">
        <f>NN115-NM116</f>
        <v>17974</v>
      </c>
      <c r="NP116" s="3">
        <v>25</v>
      </c>
      <c r="NQ116" s="14">
        <v>43.5</v>
      </c>
      <c r="NR116" s="11">
        <v>138</v>
      </c>
      <c r="NS116" s="11">
        <f t="shared" si="160"/>
        <v>6003</v>
      </c>
      <c r="NW116" s="3">
        <v>15</v>
      </c>
      <c r="NX116" s="14">
        <v>32.799999999999997</v>
      </c>
      <c r="NY116" s="11">
        <v>138</v>
      </c>
      <c r="NZ116" s="11">
        <f t="shared" si="135"/>
        <v>4526.3999999999996</v>
      </c>
      <c r="OG116" s="11">
        <f t="shared" si="136"/>
        <v>0</v>
      </c>
      <c r="ON116" s="11">
        <f t="shared" si="137"/>
        <v>0</v>
      </c>
      <c r="OU116" s="11">
        <f t="shared" si="138"/>
        <v>0</v>
      </c>
      <c r="PB116" s="11">
        <f t="shared" si="139"/>
        <v>0</v>
      </c>
      <c r="PF116" s="3">
        <v>10</v>
      </c>
      <c r="PG116" s="14">
        <v>20.2</v>
      </c>
      <c r="PH116" s="11">
        <v>138</v>
      </c>
      <c r="PI116" s="11">
        <f t="shared" si="140"/>
        <v>2787.6</v>
      </c>
      <c r="PP116" s="11">
        <f t="shared" si="141"/>
        <v>0</v>
      </c>
      <c r="PW116" s="11">
        <f t="shared" si="142"/>
        <v>0</v>
      </c>
      <c r="QD116" s="11">
        <f t="shared" si="143"/>
        <v>0</v>
      </c>
      <c r="QK116" s="11">
        <f t="shared" si="144"/>
        <v>0</v>
      </c>
      <c r="QO116" s="3">
        <v>16</v>
      </c>
      <c r="QP116" s="14">
        <v>31.5</v>
      </c>
      <c r="QQ116" s="11">
        <v>139</v>
      </c>
      <c r="QR116" s="11">
        <f t="shared" si="145"/>
        <v>4378.5</v>
      </c>
      <c r="QY116" s="11">
        <f t="shared" si="161"/>
        <v>0</v>
      </c>
      <c r="RF116" s="11">
        <f t="shared" si="146"/>
        <v>0</v>
      </c>
      <c r="RM116" s="11">
        <f t="shared" si="147"/>
        <v>0</v>
      </c>
      <c r="RT116" s="11">
        <f t="shared" si="148"/>
        <v>0</v>
      </c>
      <c r="SA116" s="11">
        <f t="shared" si="149"/>
        <v>0</v>
      </c>
      <c r="SH116" s="11">
        <f t="shared" si="150"/>
        <v>0</v>
      </c>
      <c r="SO116" s="11">
        <f t="shared" si="151"/>
        <v>0</v>
      </c>
      <c r="SV116" s="11">
        <f t="shared" si="152"/>
        <v>0</v>
      </c>
      <c r="SZ116" s="3">
        <v>15</v>
      </c>
      <c r="TA116" s="14">
        <v>30.4</v>
      </c>
      <c r="TB116" s="11">
        <v>141</v>
      </c>
      <c r="TC116" s="11">
        <f t="shared" si="153"/>
        <v>4286.3999999999996</v>
      </c>
      <c r="TG116" s="3">
        <v>10</v>
      </c>
      <c r="TH116" s="14">
        <v>19.7</v>
      </c>
      <c r="TI116" s="11">
        <v>141</v>
      </c>
      <c r="TJ116" s="11">
        <f t="shared" si="154"/>
        <v>2777.7</v>
      </c>
      <c r="TQ116" s="11">
        <f t="shared" si="155"/>
        <v>0</v>
      </c>
      <c r="TX116" s="11">
        <f t="shared" si="156"/>
        <v>0</v>
      </c>
      <c r="UE116" s="11">
        <f t="shared" si="157"/>
        <v>0</v>
      </c>
      <c r="UL116" s="11">
        <f t="shared" si="158"/>
        <v>0</v>
      </c>
      <c r="US116" s="11">
        <f t="shared" si="159"/>
        <v>0</v>
      </c>
    </row>
    <row r="117" spans="1:565" x14ac:dyDescent="0.2">
      <c r="A117" s="52">
        <v>44700</v>
      </c>
      <c r="B117" s="3">
        <v>50</v>
      </c>
      <c r="C117" s="14">
        <v>106.3</v>
      </c>
      <c r="D117" s="11">
        <v>138</v>
      </c>
      <c r="E117" s="11">
        <f t="shared" si="93"/>
        <v>14669.4</v>
      </c>
      <c r="L117" s="11">
        <f t="shared" si="81"/>
        <v>0</v>
      </c>
      <c r="S117" s="11">
        <f t="shared" si="82"/>
        <v>0</v>
      </c>
      <c r="Z117" s="11">
        <f t="shared" si="83"/>
        <v>0</v>
      </c>
      <c r="AG117" s="11">
        <f t="shared" si="84"/>
        <v>0</v>
      </c>
      <c r="AK117" s="3">
        <v>10</v>
      </c>
      <c r="AL117" s="14">
        <v>18.600000000000001</v>
      </c>
      <c r="AM117" s="11">
        <v>141</v>
      </c>
      <c r="AN117" s="11">
        <f t="shared" si="85"/>
        <v>2622.6000000000004</v>
      </c>
      <c r="AR117" s="3">
        <v>25</v>
      </c>
      <c r="AS117" s="14">
        <v>54.8</v>
      </c>
      <c r="AT117" s="11">
        <v>139</v>
      </c>
      <c r="AU117" s="11">
        <f t="shared" si="86"/>
        <v>7617.2</v>
      </c>
      <c r="AY117" s="3">
        <v>10</v>
      </c>
      <c r="AZ117" s="14">
        <v>21.9</v>
      </c>
      <c r="BA117" s="11">
        <v>139</v>
      </c>
      <c r="BB117" s="11">
        <f t="shared" si="87"/>
        <v>3044.1</v>
      </c>
      <c r="BF117" s="3">
        <v>5</v>
      </c>
      <c r="BG117" s="14">
        <v>11.5</v>
      </c>
      <c r="BH117" s="11">
        <v>139</v>
      </c>
      <c r="BI117" s="11">
        <f t="shared" si="88"/>
        <v>1598.5</v>
      </c>
      <c r="BP117" s="11">
        <f t="shared" si="91"/>
        <v>0</v>
      </c>
      <c r="BW117" s="11">
        <f t="shared" si="92"/>
        <v>0</v>
      </c>
      <c r="CA117" s="3">
        <v>20</v>
      </c>
      <c r="CB117" s="14">
        <v>42.2</v>
      </c>
      <c r="CC117" s="11">
        <v>138</v>
      </c>
      <c r="CD117" s="11">
        <f t="shared" si="89"/>
        <v>5823.6</v>
      </c>
      <c r="CK117" s="11">
        <f t="shared" si="90"/>
        <v>0</v>
      </c>
      <c r="CR117" s="11">
        <f t="shared" si="94"/>
        <v>0</v>
      </c>
      <c r="CY117" s="11">
        <f t="shared" si="95"/>
        <v>0</v>
      </c>
      <c r="DF117" s="11">
        <f t="shared" si="98"/>
        <v>0</v>
      </c>
      <c r="DM117" s="11">
        <f t="shared" si="100"/>
        <v>0</v>
      </c>
      <c r="DQ117" s="3">
        <v>20</v>
      </c>
      <c r="DR117" s="14">
        <v>42.2</v>
      </c>
      <c r="DS117" s="11">
        <v>139</v>
      </c>
      <c r="DT117" s="11">
        <f t="shared" si="96"/>
        <v>5865.8</v>
      </c>
      <c r="DX117" s="3">
        <v>7</v>
      </c>
      <c r="DY117" s="14">
        <v>14.2</v>
      </c>
      <c r="DZ117" s="11">
        <v>139</v>
      </c>
      <c r="EA117" s="11">
        <f t="shared" si="99"/>
        <v>1973.8</v>
      </c>
      <c r="EE117" s="3">
        <v>10</v>
      </c>
      <c r="EF117" s="14">
        <v>22</v>
      </c>
      <c r="EG117" s="11">
        <v>139</v>
      </c>
      <c r="EH117" s="11">
        <f t="shared" si="97"/>
        <v>3058</v>
      </c>
      <c r="EL117" s="3">
        <v>8</v>
      </c>
      <c r="EM117" s="14">
        <v>18.600000000000001</v>
      </c>
      <c r="EN117" s="11">
        <v>139</v>
      </c>
      <c r="EO117" s="11">
        <f t="shared" si="112"/>
        <v>2585.4</v>
      </c>
      <c r="EV117" s="11">
        <f t="shared" si="101"/>
        <v>0</v>
      </c>
      <c r="FC117" s="11">
        <f t="shared" si="102"/>
        <v>0</v>
      </c>
      <c r="FJ117" s="11">
        <f t="shared" si="103"/>
        <v>0</v>
      </c>
      <c r="FQ117" s="11">
        <f t="shared" si="104"/>
        <v>0</v>
      </c>
      <c r="FX117" s="11">
        <f t="shared" si="105"/>
        <v>0</v>
      </c>
      <c r="GB117" s="3">
        <v>15</v>
      </c>
      <c r="GC117" s="14">
        <v>33.1</v>
      </c>
      <c r="GD117" s="11">
        <v>142</v>
      </c>
      <c r="GE117" s="11">
        <f t="shared" si="106"/>
        <v>4700.2</v>
      </c>
      <c r="GI117" s="3">
        <v>5</v>
      </c>
      <c r="GJ117" s="14">
        <v>11.8</v>
      </c>
      <c r="GK117" s="11">
        <v>139</v>
      </c>
      <c r="GL117" s="11">
        <f t="shared" si="107"/>
        <v>1640.2</v>
      </c>
      <c r="GS117" s="11">
        <f t="shared" si="108"/>
        <v>0</v>
      </c>
      <c r="GZ117" s="11">
        <f t="shared" si="109"/>
        <v>0</v>
      </c>
      <c r="HG117" s="11">
        <f t="shared" si="110"/>
        <v>0</v>
      </c>
      <c r="HN117" s="11">
        <f t="shared" si="111"/>
        <v>0</v>
      </c>
      <c r="HU117" s="11">
        <f t="shared" si="113"/>
        <v>0</v>
      </c>
      <c r="IB117" s="11">
        <f t="shared" si="114"/>
        <v>0</v>
      </c>
      <c r="II117" s="11">
        <f t="shared" si="115"/>
        <v>0</v>
      </c>
      <c r="IP117" s="11">
        <f t="shared" si="116"/>
        <v>0</v>
      </c>
      <c r="IT117" s="3">
        <v>10</v>
      </c>
      <c r="IU117" s="14">
        <v>20.9</v>
      </c>
      <c r="IV117" s="11">
        <v>139</v>
      </c>
      <c r="IW117" s="11">
        <f t="shared" si="117"/>
        <v>2905.1</v>
      </c>
      <c r="JD117" s="11">
        <f t="shared" si="118"/>
        <v>0</v>
      </c>
      <c r="JK117" s="11">
        <f t="shared" si="119"/>
        <v>0</v>
      </c>
      <c r="JR117" s="11">
        <f t="shared" si="120"/>
        <v>0</v>
      </c>
      <c r="JY117" s="11">
        <f t="shared" si="121"/>
        <v>0</v>
      </c>
      <c r="KF117" s="11">
        <f t="shared" si="122"/>
        <v>0</v>
      </c>
      <c r="KM117" s="11">
        <f t="shared" si="123"/>
        <v>0</v>
      </c>
      <c r="KT117" s="11">
        <f t="shared" si="124"/>
        <v>0</v>
      </c>
      <c r="LA117" s="11">
        <f t="shared" si="125"/>
        <v>0</v>
      </c>
      <c r="LH117" s="11">
        <f t="shared" si="126"/>
        <v>0</v>
      </c>
      <c r="LL117" s="3">
        <v>5</v>
      </c>
      <c r="LM117" s="14">
        <v>11.2</v>
      </c>
      <c r="LN117" s="11">
        <v>139</v>
      </c>
      <c r="LO117" s="11">
        <f t="shared" si="127"/>
        <v>1556.8</v>
      </c>
      <c r="LV117" s="11">
        <f t="shared" si="128"/>
        <v>0</v>
      </c>
      <c r="LZ117" s="3">
        <v>50</v>
      </c>
      <c r="MA117" s="14">
        <v>107.2</v>
      </c>
      <c r="MB117" s="11">
        <v>133</v>
      </c>
      <c r="MC117" s="11">
        <f t="shared" si="129"/>
        <v>14257.6</v>
      </c>
      <c r="MJ117" s="11">
        <f t="shared" si="130"/>
        <v>0</v>
      </c>
      <c r="MQ117" s="11">
        <f t="shared" si="131"/>
        <v>0</v>
      </c>
      <c r="MX117" s="11">
        <f t="shared" si="132"/>
        <v>0</v>
      </c>
      <c r="NB117" s="3">
        <v>25</v>
      </c>
      <c r="NC117" s="14">
        <v>53.5</v>
      </c>
      <c r="ND117" s="11">
        <v>139</v>
      </c>
      <c r="NE117" s="11">
        <f t="shared" si="133"/>
        <v>7436.5</v>
      </c>
      <c r="NI117" s="3">
        <v>45</v>
      </c>
      <c r="NJ117" s="14">
        <v>90.5</v>
      </c>
      <c r="NK117" s="11">
        <v>139</v>
      </c>
      <c r="NL117" s="11">
        <f t="shared" si="134"/>
        <v>12579.5</v>
      </c>
      <c r="NP117" s="3">
        <v>15</v>
      </c>
      <c r="NQ117" s="14">
        <v>30.9</v>
      </c>
      <c r="NR117" s="11">
        <v>138</v>
      </c>
      <c r="NS117" s="11">
        <f t="shared" si="160"/>
        <v>4264.2</v>
      </c>
      <c r="NW117" s="3">
        <v>5</v>
      </c>
      <c r="NX117" s="14">
        <v>10</v>
      </c>
      <c r="NY117" s="11">
        <v>138</v>
      </c>
      <c r="NZ117" s="11">
        <f t="shared" si="135"/>
        <v>1380</v>
      </c>
      <c r="OG117" s="11">
        <f t="shared" si="136"/>
        <v>0</v>
      </c>
      <c r="ON117" s="11">
        <f t="shared" si="137"/>
        <v>0</v>
      </c>
      <c r="OU117" s="11">
        <f t="shared" si="138"/>
        <v>0</v>
      </c>
      <c r="PB117" s="11">
        <f t="shared" si="139"/>
        <v>0</v>
      </c>
      <c r="PF117" s="3">
        <v>10</v>
      </c>
      <c r="PG117" s="14">
        <v>21.2</v>
      </c>
      <c r="PH117" s="11">
        <v>138</v>
      </c>
      <c r="PI117" s="11">
        <f t="shared" si="140"/>
        <v>2925.6</v>
      </c>
      <c r="PP117" s="11">
        <f t="shared" si="141"/>
        <v>0</v>
      </c>
      <c r="PW117" s="11">
        <f t="shared" si="142"/>
        <v>0</v>
      </c>
      <c r="QD117" s="11">
        <f t="shared" si="143"/>
        <v>0</v>
      </c>
      <c r="QK117" s="11">
        <f t="shared" si="144"/>
        <v>0</v>
      </c>
      <c r="QL117" s="11">
        <v>30000</v>
      </c>
      <c r="QM117" s="28">
        <f>QM100-QL117</f>
        <v>113496.70000000001</v>
      </c>
      <c r="QR117" s="11">
        <f t="shared" si="145"/>
        <v>0</v>
      </c>
      <c r="QY117" s="11">
        <f t="shared" si="161"/>
        <v>0</v>
      </c>
      <c r="RF117" s="11">
        <f t="shared" si="146"/>
        <v>0</v>
      </c>
      <c r="RT117" s="11">
        <f t="shared" si="148"/>
        <v>0</v>
      </c>
      <c r="RX117" s="3">
        <v>12</v>
      </c>
      <c r="RY117" s="14">
        <v>25</v>
      </c>
      <c r="RZ117" s="11">
        <v>141</v>
      </c>
      <c r="SA117" s="11">
        <f t="shared" si="149"/>
        <v>3525</v>
      </c>
      <c r="SH117" s="11">
        <f t="shared" si="150"/>
        <v>0</v>
      </c>
      <c r="SO117" s="11">
        <f t="shared" si="151"/>
        <v>0</v>
      </c>
      <c r="SV117" s="11">
        <f t="shared" si="152"/>
        <v>0</v>
      </c>
      <c r="SZ117" s="3">
        <v>10</v>
      </c>
      <c r="TA117" s="14">
        <v>20.2</v>
      </c>
      <c r="TB117" s="11">
        <v>141</v>
      </c>
      <c r="TC117" s="11">
        <f t="shared" si="153"/>
        <v>2848.2</v>
      </c>
      <c r="TJ117" s="11">
        <f t="shared" si="154"/>
        <v>0</v>
      </c>
      <c r="TQ117" s="11">
        <f t="shared" si="155"/>
        <v>0</v>
      </c>
      <c r="TX117" s="11">
        <f t="shared" si="156"/>
        <v>0</v>
      </c>
      <c r="UE117" s="11">
        <f t="shared" si="157"/>
        <v>0</v>
      </c>
      <c r="UL117" s="11">
        <f t="shared" si="158"/>
        <v>0</v>
      </c>
      <c r="US117" s="11">
        <f t="shared" si="159"/>
        <v>0</v>
      </c>
    </row>
    <row r="118" spans="1:565" x14ac:dyDescent="0.2">
      <c r="A118" s="52">
        <v>44701</v>
      </c>
      <c r="B118" s="3">
        <v>130</v>
      </c>
      <c r="C118" s="14">
        <v>249.5</v>
      </c>
      <c r="D118" s="11">
        <v>139</v>
      </c>
      <c r="E118" s="11">
        <f t="shared" si="93"/>
        <v>34680.5</v>
      </c>
      <c r="L118" s="11">
        <f t="shared" si="81"/>
        <v>0</v>
      </c>
      <c r="S118" s="11">
        <f t="shared" si="82"/>
        <v>0</v>
      </c>
      <c r="Z118" s="11">
        <f t="shared" si="83"/>
        <v>0</v>
      </c>
      <c r="AG118" s="11">
        <f t="shared" si="84"/>
        <v>0</v>
      </c>
      <c r="AK118" s="3">
        <v>5</v>
      </c>
      <c r="AL118" s="14">
        <v>10</v>
      </c>
      <c r="AM118" s="11">
        <v>142</v>
      </c>
      <c r="AN118" s="11">
        <f t="shared" si="85"/>
        <v>1420</v>
      </c>
      <c r="AR118" s="3">
        <v>30</v>
      </c>
      <c r="AS118" s="14">
        <v>61.3</v>
      </c>
      <c r="AT118" s="11">
        <v>140</v>
      </c>
      <c r="AU118" s="11">
        <f t="shared" si="86"/>
        <v>8582</v>
      </c>
      <c r="AY118" s="3">
        <v>30</v>
      </c>
      <c r="AZ118" s="14">
        <v>63</v>
      </c>
      <c r="BA118" s="11">
        <v>140</v>
      </c>
      <c r="BB118" s="11">
        <f t="shared" si="87"/>
        <v>8820</v>
      </c>
      <c r="BF118" s="3">
        <v>10</v>
      </c>
      <c r="BG118" s="14">
        <v>18.899999999999999</v>
      </c>
      <c r="BH118" s="11">
        <v>144</v>
      </c>
      <c r="BI118" s="11">
        <f t="shared" si="88"/>
        <v>2721.6</v>
      </c>
      <c r="BP118" s="11">
        <f t="shared" si="91"/>
        <v>0</v>
      </c>
      <c r="BW118" s="11">
        <f t="shared" si="92"/>
        <v>0</v>
      </c>
      <c r="CA118" s="3">
        <v>60</v>
      </c>
      <c r="CB118" s="14">
        <v>117.8</v>
      </c>
      <c r="CC118" s="11">
        <v>139</v>
      </c>
      <c r="CD118" s="11">
        <f t="shared" si="89"/>
        <v>16374.199999999999</v>
      </c>
      <c r="CK118" s="11">
        <f t="shared" si="90"/>
        <v>0</v>
      </c>
      <c r="CR118" s="11">
        <f t="shared" si="94"/>
        <v>0</v>
      </c>
      <c r="CY118" s="11">
        <f t="shared" si="95"/>
        <v>0</v>
      </c>
      <c r="DF118" s="11">
        <f t="shared" si="98"/>
        <v>0</v>
      </c>
      <c r="DM118" s="11">
        <f t="shared" si="100"/>
        <v>0</v>
      </c>
      <c r="DQ118" s="3">
        <v>20</v>
      </c>
      <c r="DR118" s="14">
        <v>41</v>
      </c>
      <c r="DS118" s="11">
        <v>140</v>
      </c>
      <c r="DT118" s="11">
        <f t="shared" si="96"/>
        <v>5740</v>
      </c>
      <c r="DX118" s="3">
        <v>6</v>
      </c>
      <c r="DY118" s="14">
        <v>11.5</v>
      </c>
      <c r="DZ118" s="11">
        <v>140</v>
      </c>
      <c r="EA118" s="11">
        <f t="shared" si="99"/>
        <v>1610</v>
      </c>
      <c r="EH118" s="11">
        <f t="shared" si="97"/>
        <v>0</v>
      </c>
      <c r="EL118" s="3">
        <v>13</v>
      </c>
      <c r="EM118" s="14">
        <v>27.8</v>
      </c>
      <c r="EN118" s="11">
        <v>140</v>
      </c>
      <c r="EO118" s="11">
        <f t="shared" si="112"/>
        <v>3892</v>
      </c>
      <c r="EV118" s="11">
        <f t="shared" si="101"/>
        <v>0</v>
      </c>
      <c r="FC118" s="11">
        <f t="shared" si="102"/>
        <v>0</v>
      </c>
      <c r="FJ118" s="11">
        <f t="shared" si="103"/>
        <v>0</v>
      </c>
      <c r="FQ118" s="11">
        <f t="shared" si="104"/>
        <v>0</v>
      </c>
      <c r="FX118" s="11">
        <f t="shared" si="105"/>
        <v>0</v>
      </c>
      <c r="GB118" s="3">
        <v>15</v>
      </c>
      <c r="GC118" s="14">
        <v>30.6</v>
      </c>
      <c r="GD118" s="11">
        <v>143</v>
      </c>
      <c r="GE118" s="11">
        <f t="shared" si="106"/>
        <v>4375.8</v>
      </c>
      <c r="GI118" s="3">
        <v>17</v>
      </c>
      <c r="GJ118" s="14">
        <v>34.799999999999997</v>
      </c>
      <c r="GK118" s="11">
        <v>140</v>
      </c>
      <c r="GL118" s="11">
        <f t="shared" si="107"/>
        <v>4872</v>
      </c>
      <c r="GS118" s="11">
        <f t="shared" si="108"/>
        <v>0</v>
      </c>
      <c r="GZ118" s="11">
        <f t="shared" si="109"/>
        <v>0</v>
      </c>
      <c r="HG118" s="11">
        <f t="shared" si="110"/>
        <v>0</v>
      </c>
      <c r="HN118" s="11">
        <f t="shared" si="111"/>
        <v>0</v>
      </c>
      <c r="HU118" s="11">
        <f t="shared" si="113"/>
        <v>0</v>
      </c>
      <c r="HY118" s="3">
        <v>20</v>
      </c>
      <c r="HZ118" s="14">
        <v>39.4</v>
      </c>
      <c r="IA118" s="11">
        <v>140</v>
      </c>
      <c r="IB118" s="11">
        <f t="shared" si="114"/>
        <v>5516</v>
      </c>
      <c r="II118" s="11">
        <f t="shared" si="115"/>
        <v>0</v>
      </c>
      <c r="IP118" s="11">
        <f t="shared" si="116"/>
        <v>0</v>
      </c>
      <c r="IW118" s="11">
        <f t="shared" si="117"/>
        <v>0</v>
      </c>
      <c r="JD118" s="11">
        <f t="shared" si="118"/>
        <v>0</v>
      </c>
      <c r="JK118" s="11">
        <f t="shared" si="119"/>
        <v>0</v>
      </c>
      <c r="JR118" s="11">
        <f t="shared" si="120"/>
        <v>0</v>
      </c>
      <c r="JY118" s="11">
        <f t="shared" si="121"/>
        <v>0</v>
      </c>
      <c r="KF118" s="11">
        <f t="shared" si="122"/>
        <v>0</v>
      </c>
      <c r="KM118" s="11">
        <f t="shared" si="123"/>
        <v>0</v>
      </c>
      <c r="KT118" s="11">
        <f t="shared" si="124"/>
        <v>0</v>
      </c>
      <c r="LA118" s="11">
        <f t="shared" si="125"/>
        <v>0</v>
      </c>
      <c r="LH118" s="11">
        <f t="shared" si="126"/>
        <v>0</v>
      </c>
      <c r="LL118" s="3">
        <v>15</v>
      </c>
      <c r="LM118" s="14">
        <v>31.9</v>
      </c>
      <c r="LN118" s="11">
        <v>140</v>
      </c>
      <c r="LO118" s="11">
        <f t="shared" si="127"/>
        <v>4466</v>
      </c>
      <c r="LV118" s="11">
        <f t="shared" si="128"/>
        <v>0</v>
      </c>
      <c r="LZ118" s="3">
        <v>70</v>
      </c>
      <c r="MA118" s="14">
        <v>142.80000000000001</v>
      </c>
      <c r="MB118" s="11">
        <v>135</v>
      </c>
      <c r="MC118" s="11">
        <f t="shared" si="129"/>
        <v>19278</v>
      </c>
      <c r="ME118" s="11">
        <v>37000</v>
      </c>
      <c r="MJ118" s="11">
        <f t="shared" si="130"/>
        <v>0</v>
      </c>
      <c r="MQ118" s="11">
        <f t="shared" si="131"/>
        <v>0</v>
      </c>
      <c r="MX118" s="11">
        <f t="shared" si="132"/>
        <v>0</v>
      </c>
      <c r="NB118" s="3">
        <v>20</v>
      </c>
      <c r="NC118" s="14">
        <v>39</v>
      </c>
      <c r="ND118" s="11">
        <v>140</v>
      </c>
      <c r="NE118" s="11">
        <f t="shared" si="133"/>
        <v>5460</v>
      </c>
      <c r="NI118" s="3">
        <v>30</v>
      </c>
      <c r="NJ118" s="14">
        <v>59.1</v>
      </c>
      <c r="NK118" s="11">
        <v>140</v>
      </c>
      <c r="NL118" s="11">
        <f t="shared" si="134"/>
        <v>8274</v>
      </c>
      <c r="NP118" s="3">
        <v>30</v>
      </c>
      <c r="NQ118" s="14">
        <v>51.8</v>
      </c>
      <c r="NR118" s="11">
        <v>139</v>
      </c>
      <c r="NS118" s="11">
        <f t="shared" si="160"/>
        <v>7200.2</v>
      </c>
      <c r="NW118" s="3">
        <v>15</v>
      </c>
      <c r="NX118" s="14">
        <v>34.6</v>
      </c>
      <c r="NY118" s="11">
        <v>139</v>
      </c>
      <c r="NZ118" s="11">
        <f t="shared" si="135"/>
        <v>4809.4000000000005</v>
      </c>
      <c r="OG118" s="11">
        <f t="shared" si="136"/>
        <v>0</v>
      </c>
      <c r="ON118" s="11">
        <f t="shared" si="137"/>
        <v>0</v>
      </c>
      <c r="OU118" s="11">
        <f t="shared" si="138"/>
        <v>0</v>
      </c>
      <c r="PB118" s="11">
        <f t="shared" si="139"/>
        <v>0</v>
      </c>
      <c r="PF118" s="3">
        <v>10</v>
      </c>
      <c r="PG118" s="14">
        <v>18.600000000000001</v>
      </c>
      <c r="PH118" s="11">
        <v>139</v>
      </c>
      <c r="PI118" s="11">
        <f t="shared" si="140"/>
        <v>2585.4</v>
      </c>
      <c r="PP118" s="11">
        <f t="shared" si="141"/>
        <v>0</v>
      </c>
      <c r="PW118" s="11">
        <f t="shared" si="142"/>
        <v>0</v>
      </c>
      <c r="QD118" s="11">
        <f t="shared" si="143"/>
        <v>0</v>
      </c>
      <c r="QK118" s="11">
        <f t="shared" si="144"/>
        <v>0</v>
      </c>
      <c r="QO118" s="3">
        <v>20</v>
      </c>
      <c r="QP118" s="14">
        <v>38.799999999999997</v>
      </c>
      <c r="QQ118" s="11">
        <v>140</v>
      </c>
      <c r="QR118" s="11">
        <f t="shared" si="145"/>
        <v>5432</v>
      </c>
      <c r="QY118" s="11">
        <f t="shared" si="161"/>
        <v>0</v>
      </c>
      <c r="RF118" s="11">
        <f t="shared" si="146"/>
        <v>0</v>
      </c>
      <c r="RT118" s="11">
        <f t="shared" si="148"/>
        <v>0</v>
      </c>
      <c r="RX118" s="3">
        <v>15</v>
      </c>
      <c r="RY118" s="14">
        <v>31</v>
      </c>
      <c r="RZ118" s="11">
        <v>142</v>
      </c>
      <c r="SA118" s="11">
        <f t="shared" si="149"/>
        <v>4402</v>
      </c>
      <c r="SH118" s="11">
        <f t="shared" si="150"/>
        <v>0</v>
      </c>
      <c r="SO118" s="11">
        <f t="shared" si="151"/>
        <v>0</v>
      </c>
      <c r="SV118" s="11">
        <f t="shared" si="152"/>
        <v>0</v>
      </c>
      <c r="SZ118" s="3">
        <v>15</v>
      </c>
      <c r="TA118" s="14">
        <v>27.4</v>
      </c>
      <c r="TB118" s="11">
        <v>142</v>
      </c>
      <c r="TC118" s="11">
        <f t="shared" si="153"/>
        <v>3890.7999999999997</v>
      </c>
      <c r="TG118" s="3">
        <v>10</v>
      </c>
      <c r="TH118" s="14">
        <v>19.399999999999999</v>
      </c>
      <c r="TI118" s="11">
        <v>142</v>
      </c>
      <c r="TJ118" s="11">
        <f t="shared" si="154"/>
        <v>2754.7999999999997</v>
      </c>
      <c r="TQ118" s="11">
        <f t="shared" si="155"/>
        <v>0</v>
      </c>
      <c r="TX118" s="11">
        <f t="shared" si="156"/>
        <v>0</v>
      </c>
      <c r="UE118" s="11">
        <f t="shared" si="157"/>
        <v>0</v>
      </c>
      <c r="UL118" s="11">
        <f t="shared" si="158"/>
        <v>0</v>
      </c>
      <c r="US118" s="11">
        <f t="shared" si="159"/>
        <v>0</v>
      </c>
    </row>
    <row r="119" spans="1:565" x14ac:dyDescent="0.2">
      <c r="A119" s="52">
        <v>44702</v>
      </c>
      <c r="B119" s="3">
        <v>80</v>
      </c>
      <c r="C119" s="14">
        <v>160.30000000000001</v>
      </c>
      <c r="D119" s="11">
        <v>143</v>
      </c>
      <c r="E119" s="11">
        <f t="shared" si="93"/>
        <v>22922.9</v>
      </c>
      <c r="L119" s="11">
        <f t="shared" si="81"/>
        <v>0</v>
      </c>
      <c r="S119" s="11">
        <f t="shared" si="82"/>
        <v>0</v>
      </c>
      <c r="Z119" s="11">
        <f t="shared" si="83"/>
        <v>0</v>
      </c>
      <c r="AG119" s="11">
        <f t="shared" si="84"/>
        <v>0</v>
      </c>
      <c r="AK119" s="3">
        <v>10</v>
      </c>
      <c r="AL119" s="14">
        <v>20.7</v>
      </c>
      <c r="AM119" s="11">
        <v>146</v>
      </c>
      <c r="AN119" s="11">
        <f t="shared" si="85"/>
        <v>3022.2</v>
      </c>
      <c r="AR119" s="3">
        <v>40</v>
      </c>
      <c r="AS119" s="14">
        <v>79.5</v>
      </c>
      <c r="AT119" s="11">
        <v>144</v>
      </c>
      <c r="AU119" s="11">
        <f t="shared" si="86"/>
        <v>11448</v>
      </c>
      <c r="AY119" s="3">
        <v>25</v>
      </c>
      <c r="AZ119" s="14">
        <v>49.5</v>
      </c>
      <c r="BA119" s="11">
        <v>146</v>
      </c>
      <c r="BB119" s="11">
        <f t="shared" si="87"/>
        <v>7227</v>
      </c>
      <c r="BI119" s="11">
        <f t="shared" si="88"/>
        <v>0</v>
      </c>
      <c r="BP119" s="11">
        <f t="shared" si="91"/>
        <v>0</v>
      </c>
      <c r="BW119" s="11">
        <f t="shared" si="92"/>
        <v>0</v>
      </c>
      <c r="CA119" s="3">
        <v>50</v>
      </c>
      <c r="CB119" s="14">
        <v>101.9</v>
      </c>
      <c r="CC119" s="11">
        <v>143</v>
      </c>
      <c r="CD119" s="11">
        <f t="shared" si="89"/>
        <v>14571.7</v>
      </c>
      <c r="CK119" s="11">
        <f t="shared" si="90"/>
        <v>0</v>
      </c>
      <c r="CR119" s="11">
        <f t="shared" si="94"/>
        <v>0</v>
      </c>
      <c r="CY119" s="11">
        <f t="shared" si="95"/>
        <v>0</v>
      </c>
      <c r="DF119" s="11">
        <f t="shared" si="98"/>
        <v>0</v>
      </c>
      <c r="DM119" s="11">
        <f t="shared" si="100"/>
        <v>0</v>
      </c>
      <c r="DQ119" s="3">
        <v>15</v>
      </c>
      <c r="DR119" s="14">
        <v>29.6</v>
      </c>
      <c r="DS119" s="11">
        <v>144</v>
      </c>
      <c r="DT119" s="11">
        <f t="shared" si="96"/>
        <v>4262.4000000000005</v>
      </c>
      <c r="EA119" s="11">
        <f t="shared" si="99"/>
        <v>0</v>
      </c>
      <c r="EE119" s="3">
        <v>5</v>
      </c>
      <c r="EF119" s="14">
        <v>10.199999999999999</v>
      </c>
      <c r="EG119" s="11">
        <v>144</v>
      </c>
      <c r="EH119" s="11">
        <f t="shared" si="97"/>
        <v>1468.8</v>
      </c>
      <c r="EL119" s="3">
        <v>8</v>
      </c>
      <c r="EM119" s="14">
        <v>15.8</v>
      </c>
      <c r="EN119" s="11">
        <v>144</v>
      </c>
      <c r="EO119" s="11">
        <f t="shared" si="112"/>
        <v>2275.2000000000003</v>
      </c>
      <c r="EV119" s="11">
        <f t="shared" si="101"/>
        <v>0</v>
      </c>
      <c r="FC119" s="11">
        <f t="shared" si="102"/>
        <v>0</v>
      </c>
      <c r="FJ119" s="11">
        <f t="shared" si="103"/>
        <v>0</v>
      </c>
      <c r="FN119" s="3">
        <v>10</v>
      </c>
      <c r="FO119" s="14">
        <v>18.600000000000001</v>
      </c>
      <c r="FP119" s="11">
        <v>144</v>
      </c>
      <c r="FQ119" s="11">
        <f>FO119*FP119</f>
        <v>2678.4</v>
      </c>
      <c r="FX119" s="11">
        <f t="shared" si="105"/>
        <v>0</v>
      </c>
      <c r="GB119" s="3">
        <v>40</v>
      </c>
      <c r="GC119" s="14">
        <v>83.7</v>
      </c>
      <c r="GD119" s="11">
        <v>147</v>
      </c>
      <c r="GE119" s="11">
        <f t="shared" si="106"/>
        <v>12303.9</v>
      </c>
      <c r="GI119" s="3">
        <v>10</v>
      </c>
      <c r="GJ119" s="14">
        <v>20.7</v>
      </c>
      <c r="GK119" s="11">
        <v>144</v>
      </c>
      <c r="GL119" s="11">
        <f t="shared" si="107"/>
        <v>2980.7999999999997</v>
      </c>
      <c r="GS119" s="11">
        <f t="shared" si="108"/>
        <v>0</v>
      </c>
      <c r="GZ119" s="11">
        <f t="shared" si="109"/>
        <v>0</v>
      </c>
      <c r="HG119" s="11">
        <f t="shared" si="110"/>
        <v>0</v>
      </c>
      <c r="HN119" s="11">
        <f t="shared" si="111"/>
        <v>0</v>
      </c>
      <c r="HU119" s="11">
        <f t="shared" si="113"/>
        <v>0</v>
      </c>
      <c r="HY119" s="3">
        <v>15</v>
      </c>
      <c r="HZ119" s="14">
        <v>29.9</v>
      </c>
      <c r="IA119" s="11">
        <v>144</v>
      </c>
      <c r="IB119" s="11">
        <f t="shared" si="114"/>
        <v>4305.5999999999995</v>
      </c>
      <c r="II119" s="11">
        <f t="shared" si="115"/>
        <v>0</v>
      </c>
      <c r="IP119" s="11">
        <f t="shared" si="116"/>
        <v>0</v>
      </c>
      <c r="IT119" s="3">
        <v>10</v>
      </c>
      <c r="IU119" s="14">
        <v>21</v>
      </c>
      <c r="IV119" s="11">
        <v>144</v>
      </c>
      <c r="IW119" s="11">
        <f t="shared" si="117"/>
        <v>3024</v>
      </c>
      <c r="JD119" s="11">
        <f t="shared" si="118"/>
        <v>0</v>
      </c>
      <c r="JK119" s="11">
        <f t="shared" si="119"/>
        <v>0</v>
      </c>
      <c r="JR119" s="11">
        <f t="shared" si="120"/>
        <v>0</v>
      </c>
      <c r="JY119" s="11">
        <f t="shared" si="121"/>
        <v>0</v>
      </c>
      <c r="KF119" s="11">
        <f t="shared" si="122"/>
        <v>0</v>
      </c>
      <c r="KM119" s="11">
        <f t="shared" si="123"/>
        <v>0</v>
      </c>
      <c r="KT119" s="11">
        <f t="shared" si="124"/>
        <v>0</v>
      </c>
      <c r="LA119" s="11">
        <f t="shared" si="125"/>
        <v>0</v>
      </c>
      <c r="LH119" s="11">
        <f t="shared" si="126"/>
        <v>0</v>
      </c>
      <c r="LL119" s="3">
        <v>5</v>
      </c>
      <c r="LM119" s="14">
        <v>10.199999999999999</v>
      </c>
      <c r="LN119" s="11">
        <v>144</v>
      </c>
      <c r="LO119" s="11">
        <f t="shared" si="127"/>
        <v>1468.8</v>
      </c>
      <c r="LV119" s="11">
        <f t="shared" si="128"/>
        <v>0</v>
      </c>
      <c r="LZ119" s="3">
        <v>80</v>
      </c>
      <c r="MA119" s="14">
        <v>148.30000000000001</v>
      </c>
      <c r="MB119" s="11">
        <v>138</v>
      </c>
      <c r="MC119" s="11">
        <f t="shared" si="129"/>
        <v>20465.400000000001</v>
      </c>
      <c r="ME119" s="11">
        <v>6000</v>
      </c>
      <c r="MJ119" s="11">
        <f t="shared" si="130"/>
        <v>0</v>
      </c>
      <c r="MQ119" s="11">
        <f t="shared" si="131"/>
        <v>0</v>
      </c>
      <c r="MX119" s="11">
        <f t="shared" si="132"/>
        <v>0</v>
      </c>
      <c r="NB119" s="3">
        <v>25</v>
      </c>
      <c r="NC119" s="14">
        <v>48.3</v>
      </c>
      <c r="ND119" s="11">
        <v>144</v>
      </c>
      <c r="NE119" s="11">
        <f t="shared" si="133"/>
        <v>6955.2</v>
      </c>
      <c r="NF119" s="11">
        <v>30000</v>
      </c>
      <c r="NI119" s="3">
        <v>27</v>
      </c>
      <c r="NJ119" s="14">
        <v>52.8</v>
      </c>
      <c r="NK119" s="11">
        <v>144</v>
      </c>
      <c r="NL119" s="11">
        <f t="shared" si="134"/>
        <v>7603.2</v>
      </c>
      <c r="NP119" s="3">
        <v>30</v>
      </c>
      <c r="NQ119" s="14">
        <v>50.2</v>
      </c>
      <c r="NR119" s="11">
        <v>143</v>
      </c>
      <c r="NS119" s="11">
        <f t="shared" si="160"/>
        <v>7178.6</v>
      </c>
      <c r="NW119" s="3">
        <v>15</v>
      </c>
      <c r="NX119" s="14">
        <v>33.9</v>
      </c>
      <c r="NY119" s="11">
        <v>143</v>
      </c>
      <c r="NZ119" s="11">
        <f t="shared" si="135"/>
        <v>4847.7</v>
      </c>
      <c r="OG119" s="11">
        <f t="shared" si="136"/>
        <v>0</v>
      </c>
      <c r="ON119" s="11">
        <f t="shared" si="137"/>
        <v>0</v>
      </c>
      <c r="OU119" s="11">
        <f t="shared" si="138"/>
        <v>0</v>
      </c>
      <c r="PB119" s="11">
        <f t="shared" si="139"/>
        <v>0</v>
      </c>
      <c r="PF119" s="3">
        <v>15</v>
      </c>
      <c r="PG119" s="14">
        <v>29.3</v>
      </c>
      <c r="PH119" s="11">
        <v>143</v>
      </c>
      <c r="PI119" s="11">
        <f t="shared" si="140"/>
        <v>4189.9000000000005</v>
      </c>
      <c r="PP119" s="11">
        <f t="shared" si="141"/>
        <v>0</v>
      </c>
      <c r="PW119" s="11">
        <f t="shared" si="142"/>
        <v>0</v>
      </c>
      <c r="QD119" s="11">
        <f t="shared" si="143"/>
        <v>0</v>
      </c>
      <c r="QK119" s="11">
        <f t="shared" si="144"/>
        <v>0</v>
      </c>
      <c r="QO119" s="3">
        <v>15</v>
      </c>
      <c r="QP119" s="14">
        <v>29.2</v>
      </c>
      <c r="QQ119" s="11">
        <v>144</v>
      </c>
      <c r="QR119" s="11">
        <f t="shared" si="145"/>
        <v>4204.8</v>
      </c>
      <c r="QY119" s="11">
        <f t="shared" si="161"/>
        <v>0</v>
      </c>
      <c r="RF119" s="11">
        <f t="shared" si="146"/>
        <v>0</v>
      </c>
      <c r="RN119" s="26">
        <v>17000</v>
      </c>
      <c r="RT119" s="11">
        <f t="shared" si="148"/>
        <v>0</v>
      </c>
      <c r="RX119" s="3">
        <v>15</v>
      </c>
      <c r="RY119" s="14">
        <v>29.3</v>
      </c>
      <c r="RZ119" s="11">
        <v>146</v>
      </c>
      <c r="SA119" s="11">
        <f t="shared" si="149"/>
        <v>4277.8</v>
      </c>
      <c r="SH119" s="11">
        <f t="shared" si="150"/>
        <v>0</v>
      </c>
      <c r="SO119" s="11">
        <f t="shared" si="151"/>
        <v>0</v>
      </c>
      <c r="SV119" s="11">
        <f t="shared" si="152"/>
        <v>0</v>
      </c>
      <c r="SZ119" s="3">
        <v>15</v>
      </c>
      <c r="TA119" s="14">
        <v>29.6</v>
      </c>
      <c r="TB119" s="11">
        <v>146</v>
      </c>
      <c r="TC119" s="11">
        <f t="shared" si="153"/>
        <v>4321.6000000000004</v>
      </c>
      <c r="TG119" s="3">
        <v>10</v>
      </c>
      <c r="TH119" s="14">
        <v>20.7</v>
      </c>
      <c r="TI119" s="11">
        <v>146</v>
      </c>
      <c r="TJ119" s="11">
        <f t="shared" si="154"/>
        <v>3022.2</v>
      </c>
      <c r="TQ119" s="11">
        <f t="shared" si="155"/>
        <v>0</v>
      </c>
      <c r="TX119" s="11">
        <f t="shared" si="156"/>
        <v>0</v>
      </c>
      <c r="UE119" s="11">
        <f t="shared" si="157"/>
        <v>0</v>
      </c>
      <c r="UL119" s="11">
        <f t="shared" si="158"/>
        <v>0</v>
      </c>
      <c r="US119" s="11">
        <f t="shared" si="159"/>
        <v>0</v>
      </c>
    </row>
    <row r="120" spans="1:565" x14ac:dyDescent="0.2">
      <c r="A120" s="52">
        <v>44703</v>
      </c>
      <c r="B120" s="3">
        <v>250</v>
      </c>
      <c r="C120" s="14">
        <v>499.1</v>
      </c>
      <c r="D120" s="11">
        <v>143</v>
      </c>
      <c r="E120" s="11">
        <f t="shared" si="93"/>
        <v>71371.3</v>
      </c>
      <c r="L120" s="11">
        <f t="shared" si="81"/>
        <v>0</v>
      </c>
      <c r="S120" s="11">
        <f t="shared" si="82"/>
        <v>0</v>
      </c>
      <c r="Z120" s="11">
        <f t="shared" si="83"/>
        <v>0</v>
      </c>
      <c r="AG120" s="11">
        <f t="shared" si="84"/>
        <v>0</v>
      </c>
      <c r="AK120" s="3">
        <v>10</v>
      </c>
      <c r="AL120" s="14">
        <v>23.8</v>
      </c>
      <c r="AM120" s="11">
        <v>146</v>
      </c>
      <c r="AN120" s="11">
        <f t="shared" si="85"/>
        <v>3474.8</v>
      </c>
      <c r="AR120" s="3">
        <v>45</v>
      </c>
      <c r="AS120" s="14">
        <v>108.4</v>
      </c>
      <c r="AT120" s="11">
        <v>144</v>
      </c>
      <c r="AU120" s="11">
        <f t="shared" si="86"/>
        <v>15609.6</v>
      </c>
      <c r="AY120" s="3">
        <v>40</v>
      </c>
      <c r="AZ120" s="14">
        <v>90.6</v>
      </c>
      <c r="BA120" s="11">
        <v>144</v>
      </c>
      <c r="BB120" s="11">
        <f t="shared" si="87"/>
        <v>13046.4</v>
      </c>
      <c r="BF120" s="3">
        <v>25</v>
      </c>
      <c r="BG120" s="14">
        <v>53.2</v>
      </c>
      <c r="BH120" s="11">
        <v>144</v>
      </c>
      <c r="BI120" s="11">
        <f t="shared" si="88"/>
        <v>7660.8</v>
      </c>
      <c r="BP120" s="11">
        <f t="shared" si="91"/>
        <v>0</v>
      </c>
      <c r="BW120" s="11">
        <f t="shared" si="92"/>
        <v>0</v>
      </c>
      <c r="CA120" s="3">
        <v>80</v>
      </c>
      <c r="CB120" s="14">
        <v>165.6</v>
      </c>
      <c r="CC120" s="11">
        <v>143</v>
      </c>
      <c r="CD120" s="11">
        <f t="shared" si="89"/>
        <v>23680.799999999999</v>
      </c>
      <c r="CK120" s="11">
        <f t="shared" si="90"/>
        <v>0</v>
      </c>
      <c r="CR120" s="11">
        <f t="shared" si="94"/>
        <v>0</v>
      </c>
      <c r="CY120" s="11">
        <f t="shared" si="95"/>
        <v>0</v>
      </c>
      <c r="DF120" s="11">
        <f t="shared" si="98"/>
        <v>0</v>
      </c>
      <c r="DM120" s="11">
        <f t="shared" si="100"/>
        <v>0</v>
      </c>
      <c r="DQ120" s="3">
        <v>40</v>
      </c>
      <c r="DR120" s="14">
        <v>93.9</v>
      </c>
      <c r="DS120" s="11">
        <v>144</v>
      </c>
      <c r="DT120" s="11">
        <f t="shared" si="96"/>
        <v>13521.6</v>
      </c>
      <c r="DX120" s="3">
        <v>15</v>
      </c>
      <c r="DY120" s="14">
        <v>34</v>
      </c>
      <c r="DZ120" s="11">
        <v>144</v>
      </c>
      <c r="EA120" s="11">
        <f t="shared" si="99"/>
        <v>4896</v>
      </c>
      <c r="EE120" s="3">
        <v>35</v>
      </c>
      <c r="EF120" s="14">
        <v>79.2</v>
      </c>
      <c r="EG120" s="11">
        <v>144</v>
      </c>
      <c r="EH120" s="11">
        <f t="shared" si="97"/>
        <v>11404.800000000001</v>
      </c>
      <c r="EL120" s="3">
        <v>30</v>
      </c>
      <c r="EM120" s="14">
        <v>73.5</v>
      </c>
      <c r="EN120" s="11">
        <v>144</v>
      </c>
      <c r="EO120" s="11">
        <f t="shared" si="112"/>
        <v>10584</v>
      </c>
      <c r="EV120" s="11">
        <f t="shared" si="101"/>
        <v>0</v>
      </c>
      <c r="FC120" s="11">
        <f t="shared" si="102"/>
        <v>0</v>
      </c>
      <c r="FJ120" s="11">
        <f t="shared" si="103"/>
        <v>0</v>
      </c>
      <c r="FQ120" s="11">
        <f>FO120*FP120</f>
        <v>0</v>
      </c>
      <c r="FX120" s="11">
        <f t="shared" si="105"/>
        <v>0</v>
      </c>
      <c r="GB120" s="3">
        <v>15</v>
      </c>
      <c r="GC120" s="14">
        <v>35.9</v>
      </c>
      <c r="GD120" s="11">
        <v>147</v>
      </c>
      <c r="GE120" s="11">
        <f t="shared" si="106"/>
        <v>5277.3</v>
      </c>
      <c r="GG120" s="11">
        <f>SUM(GE116:GE120)</f>
        <v>33643.600000000006</v>
      </c>
      <c r="GI120" s="3">
        <v>30</v>
      </c>
      <c r="GJ120" s="14">
        <v>70.2</v>
      </c>
      <c r="GK120" s="11">
        <v>144</v>
      </c>
      <c r="GL120" s="11">
        <f t="shared" si="107"/>
        <v>10108.800000000001</v>
      </c>
      <c r="GS120" s="11">
        <f t="shared" si="108"/>
        <v>0</v>
      </c>
      <c r="GZ120" s="11">
        <f t="shared" si="109"/>
        <v>0</v>
      </c>
      <c r="HG120" s="11">
        <f t="shared" si="110"/>
        <v>0</v>
      </c>
      <c r="HN120" s="11">
        <f t="shared" si="111"/>
        <v>0</v>
      </c>
      <c r="HU120" s="11">
        <f t="shared" si="113"/>
        <v>0</v>
      </c>
      <c r="HY120" s="3">
        <v>35</v>
      </c>
      <c r="HZ120" s="14">
        <v>83.8</v>
      </c>
      <c r="IA120" s="11">
        <v>144</v>
      </c>
      <c r="IB120" s="11">
        <f t="shared" si="114"/>
        <v>12067.199999999999</v>
      </c>
      <c r="II120" s="11">
        <f t="shared" si="115"/>
        <v>0</v>
      </c>
      <c r="IP120" s="11">
        <f t="shared" si="116"/>
        <v>0</v>
      </c>
      <c r="IT120" s="3">
        <v>15</v>
      </c>
      <c r="IU120" s="14">
        <v>36.799999999999997</v>
      </c>
      <c r="IV120" s="11">
        <v>144</v>
      </c>
      <c r="IW120" s="11">
        <f t="shared" si="117"/>
        <v>5299.2</v>
      </c>
      <c r="JD120" s="11">
        <f t="shared" si="118"/>
        <v>0</v>
      </c>
      <c r="JK120" s="11">
        <f t="shared" si="119"/>
        <v>0</v>
      </c>
      <c r="JR120" s="11">
        <f t="shared" si="120"/>
        <v>0</v>
      </c>
      <c r="JY120" s="11">
        <f t="shared" si="121"/>
        <v>0</v>
      </c>
      <c r="KF120" s="11">
        <f t="shared" si="122"/>
        <v>0</v>
      </c>
      <c r="KM120" s="11">
        <f t="shared" si="123"/>
        <v>0</v>
      </c>
      <c r="KT120" s="11">
        <f t="shared" si="124"/>
        <v>0</v>
      </c>
      <c r="LA120" s="11">
        <f t="shared" si="125"/>
        <v>0</v>
      </c>
      <c r="LH120" s="11">
        <f t="shared" si="126"/>
        <v>0</v>
      </c>
      <c r="LL120" s="3">
        <v>30</v>
      </c>
      <c r="LM120" s="14">
        <v>68.7</v>
      </c>
      <c r="LN120" s="11">
        <v>144</v>
      </c>
      <c r="LO120" s="11">
        <f t="shared" si="127"/>
        <v>9892.8000000000011</v>
      </c>
      <c r="LV120" s="11">
        <f t="shared" si="128"/>
        <v>0</v>
      </c>
      <c r="LZ120" s="3">
        <v>70</v>
      </c>
      <c r="MA120" s="14">
        <v>160.69999999999999</v>
      </c>
      <c r="MB120" s="11">
        <v>138</v>
      </c>
      <c r="MC120" s="11">
        <f t="shared" si="129"/>
        <v>22176.6</v>
      </c>
      <c r="MJ120" s="11">
        <f t="shared" si="130"/>
        <v>0</v>
      </c>
      <c r="MQ120" s="11">
        <f t="shared" si="131"/>
        <v>0</v>
      </c>
      <c r="MX120" s="11">
        <f t="shared" si="132"/>
        <v>0</v>
      </c>
      <c r="NB120" s="3">
        <v>50</v>
      </c>
      <c r="NC120" s="14">
        <v>115.1</v>
      </c>
      <c r="ND120" s="11">
        <v>144</v>
      </c>
      <c r="NE120" s="11">
        <f t="shared" si="133"/>
        <v>16574.399999999998</v>
      </c>
      <c r="NI120" s="3">
        <v>35</v>
      </c>
      <c r="NJ120" s="14">
        <v>64.599999999999994</v>
      </c>
      <c r="NK120" s="11">
        <v>144</v>
      </c>
      <c r="NL120" s="11">
        <f t="shared" si="134"/>
        <v>9302.4</v>
      </c>
      <c r="NS120" s="11">
        <f t="shared" si="160"/>
        <v>0</v>
      </c>
      <c r="NW120" s="3">
        <v>15</v>
      </c>
      <c r="NX120" s="14">
        <v>37.4</v>
      </c>
      <c r="NY120" s="11">
        <v>143</v>
      </c>
      <c r="NZ120" s="11">
        <f t="shared" si="135"/>
        <v>5348.2</v>
      </c>
      <c r="OG120" s="11">
        <f t="shared" si="136"/>
        <v>0</v>
      </c>
      <c r="ON120" s="11">
        <f t="shared" si="137"/>
        <v>0</v>
      </c>
      <c r="OU120" s="11">
        <f t="shared" si="138"/>
        <v>0</v>
      </c>
      <c r="PB120" s="11">
        <f t="shared" si="139"/>
        <v>0</v>
      </c>
      <c r="PF120" s="3">
        <v>30</v>
      </c>
      <c r="PG120" s="14">
        <v>70.8</v>
      </c>
      <c r="PH120" s="11">
        <v>143</v>
      </c>
      <c r="PI120" s="11">
        <f t="shared" si="140"/>
        <v>10124.4</v>
      </c>
      <c r="PP120" s="11">
        <f t="shared" si="141"/>
        <v>0</v>
      </c>
      <c r="PW120" s="11">
        <f t="shared" si="142"/>
        <v>0</v>
      </c>
      <c r="QD120" s="11">
        <f t="shared" si="143"/>
        <v>0</v>
      </c>
      <c r="QK120" s="11">
        <f t="shared" si="144"/>
        <v>0</v>
      </c>
      <c r="QO120" s="3">
        <v>25</v>
      </c>
      <c r="QP120" s="14">
        <v>54.2</v>
      </c>
      <c r="QQ120" s="11">
        <v>144</v>
      </c>
      <c r="QR120" s="11">
        <f t="shared" si="145"/>
        <v>7804.8</v>
      </c>
      <c r="QY120" s="11">
        <f t="shared" si="161"/>
        <v>0</v>
      </c>
      <c r="RF120" s="11">
        <f t="shared" si="146"/>
        <v>0</v>
      </c>
      <c r="RT120" s="11">
        <f t="shared" si="148"/>
        <v>0</v>
      </c>
      <c r="RX120" s="3">
        <v>25</v>
      </c>
      <c r="RY120" s="14">
        <v>60.5</v>
      </c>
      <c r="RZ120" s="11">
        <v>146</v>
      </c>
      <c r="SA120" s="11">
        <f t="shared" si="149"/>
        <v>8833</v>
      </c>
      <c r="SH120" s="11">
        <f t="shared" si="150"/>
        <v>0</v>
      </c>
      <c r="SO120" s="11">
        <f t="shared" si="151"/>
        <v>0</v>
      </c>
      <c r="SV120" s="11">
        <f t="shared" si="152"/>
        <v>0</v>
      </c>
      <c r="SZ120" s="3">
        <v>25</v>
      </c>
      <c r="TA120" s="14">
        <v>56.5</v>
      </c>
      <c r="TB120" s="11">
        <v>146</v>
      </c>
      <c r="TC120" s="11">
        <f t="shared" si="153"/>
        <v>8249</v>
      </c>
      <c r="TG120" s="3">
        <v>15</v>
      </c>
      <c r="TH120" s="14">
        <v>33.799999999999997</v>
      </c>
      <c r="TI120" s="11">
        <v>146</v>
      </c>
      <c r="TJ120" s="11">
        <f t="shared" si="154"/>
        <v>4934.7999999999993</v>
      </c>
      <c r="TQ120" s="11">
        <f t="shared" si="155"/>
        <v>0</v>
      </c>
      <c r="TX120" s="11">
        <f t="shared" si="156"/>
        <v>0</v>
      </c>
      <c r="UE120" s="11">
        <f t="shared" si="157"/>
        <v>0</v>
      </c>
      <c r="UL120" s="11">
        <f t="shared" si="158"/>
        <v>0</v>
      </c>
      <c r="US120" s="11">
        <f t="shared" si="159"/>
        <v>0</v>
      </c>
    </row>
    <row r="121" spans="1:565" x14ac:dyDescent="0.2">
      <c r="A121" s="52">
        <v>44704</v>
      </c>
      <c r="E121" s="11">
        <f t="shared" si="93"/>
        <v>0</v>
      </c>
      <c r="L121" s="11">
        <f t="shared" si="81"/>
        <v>0</v>
      </c>
      <c r="S121" s="11">
        <f t="shared" si="82"/>
        <v>0</v>
      </c>
      <c r="Z121" s="11">
        <f t="shared" si="83"/>
        <v>0</v>
      </c>
      <c r="AG121" s="11">
        <f t="shared" si="84"/>
        <v>0</v>
      </c>
      <c r="AN121" s="11">
        <f t="shared" si="85"/>
        <v>0</v>
      </c>
      <c r="AU121" s="11">
        <f t="shared" si="86"/>
        <v>0</v>
      </c>
      <c r="BB121" s="11">
        <f t="shared" si="87"/>
        <v>0</v>
      </c>
      <c r="BI121" s="11">
        <f t="shared" si="88"/>
        <v>0</v>
      </c>
      <c r="BP121" s="11">
        <f t="shared" si="91"/>
        <v>0</v>
      </c>
      <c r="BW121" s="11">
        <f t="shared" si="92"/>
        <v>0</v>
      </c>
      <c r="CB121" s="14">
        <v>64</v>
      </c>
      <c r="CC121" s="11">
        <v>138</v>
      </c>
      <c r="CD121" s="11">
        <f t="shared" si="89"/>
        <v>8832</v>
      </c>
      <c r="CK121" s="11">
        <f t="shared" si="90"/>
        <v>0</v>
      </c>
      <c r="CR121" s="11">
        <f t="shared" si="94"/>
        <v>0</v>
      </c>
      <c r="CY121" s="11">
        <f t="shared" si="95"/>
        <v>0</v>
      </c>
      <c r="DF121" s="11">
        <f t="shared" si="98"/>
        <v>0</v>
      </c>
      <c r="DM121" s="11">
        <f t="shared" si="100"/>
        <v>0</v>
      </c>
      <c r="DT121" s="11">
        <f t="shared" si="96"/>
        <v>0</v>
      </c>
      <c r="EA121" s="11">
        <f t="shared" si="99"/>
        <v>0</v>
      </c>
      <c r="EH121" s="11">
        <f t="shared" si="97"/>
        <v>0</v>
      </c>
      <c r="EO121" s="11">
        <f t="shared" si="112"/>
        <v>0</v>
      </c>
      <c r="EV121" s="11">
        <f t="shared" si="101"/>
        <v>0</v>
      </c>
      <c r="FC121" s="11">
        <f t="shared" si="102"/>
        <v>0</v>
      </c>
      <c r="FJ121" s="11">
        <f t="shared" si="103"/>
        <v>0</v>
      </c>
      <c r="FQ121" s="11">
        <f t="shared" si="104"/>
        <v>0</v>
      </c>
      <c r="FX121" s="11">
        <f t="shared" si="105"/>
        <v>0</v>
      </c>
      <c r="GE121" s="11">
        <f t="shared" si="106"/>
        <v>0</v>
      </c>
      <c r="GG121" s="28">
        <f>GG120+GG115</f>
        <v>125313.60000000001</v>
      </c>
      <c r="GL121" s="11">
        <f t="shared" si="107"/>
        <v>0</v>
      </c>
      <c r="GP121" s="3">
        <v>35</v>
      </c>
      <c r="GQ121" s="14">
        <v>62.5</v>
      </c>
      <c r="GR121" s="11">
        <v>139</v>
      </c>
      <c r="GS121" s="11">
        <f t="shared" si="108"/>
        <v>8687.5</v>
      </c>
      <c r="GZ121" s="11">
        <f t="shared" si="109"/>
        <v>0</v>
      </c>
      <c r="HG121" s="11">
        <f t="shared" si="110"/>
        <v>0</v>
      </c>
      <c r="HN121" s="11">
        <f t="shared" si="111"/>
        <v>0</v>
      </c>
      <c r="HU121" s="11">
        <f t="shared" si="113"/>
        <v>0</v>
      </c>
      <c r="IB121" s="11">
        <f t="shared" si="114"/>
        <v>0</v>
      </c>
      <c r="II121" s="11">
        <f t="shared" si="115"/>
        <v>0</v>
      </c>
      <c r="IP121" s="11">
        <f t="shared" si="116"/>
        <v>0</v>
      </c>
      <c r="IW121" s="11">
        <f t="shared" si="117"/>
        <v>0</v>
      </c>
      <c r="JD121" s="11">
        <f t="shared" si="118"/>
        <v>0</v>
      </c>
      <c r="JK121" s="11">
        <f t="shared" si="119"/>
        <v>0</v>
      </c>
      <c r="JR121" s="11">
        <f t="shared" si="120"/>
        <v>0</v>
      </c>
      <c r="JY121" s="11">
        <f t="shared" si="121"/>
        <v>0</v>
      </c>
      <c r="KF121" s="11">
        <f t="shared" si="122"/>
        <v>0</v>
      </c>
      <c r="KM121" s="11">
        <f t="shared" si="123"/>
        <v>0</v>
      </c>
      <c r="KT121" s="11">
        <f t="shared" si="124"/>
        <v>0</v>
      </c>
      <c r="LA121" s="11">
        <f t="shared" si="125"/>
        <v>0</v>
      </c>
      <c r="LH121" s="11">
        <f t="shared" si="126"/>
        <v>0</v>
      </c>
      <c r="LO121" s="11">
        <f t="shared" si="127"/>
        <v>0</v>
      </c>
      <c r="LV121" s="11">
        <f t="shared" si="128"/>
        <v>0</v>
      </c>
      <c r="LZ121" s="3">
        <v>70</v>
      </c>
      <c r="MA121" s="14">
        <v>127.3</v>
      </c>
      <c r="MB121" s="11">
        <v>134</v>
      </c>
      <c r="MC121" s="34">
        <f t="shared" si="129"/>
        <v>17058.2</v>
      </c>
      <c r="ME121" s="34">
        <v>17058</v>
      </c>
      <c r="MJ121" s="11">
        <f t="shared" si="130"/>
        <v>0</v>
      </c>
      <c r="MQ121" s="11">
        <f t="shared" si="131"/>
        <v>0</v>
      </c>
      <c r="MX121" s="11">
        <f t="shared" si="132"/>
        <v>0</v>
      </c>
      <c r="NB121" s="3">
        <v>25</v>
      </c>
      <c r="NC121" s="14">
        <v>47.8</v>
      </c>
      <c r="ND121" s="11">
        <v>139</v>
      </c>
      <c r="NE121" s="11">
        <f>NC121*ND121</f>
        <v>6644.2</v>
      </c>
      <c r="NI121" s="3">
        <v>175</v>
      </c>
      <c r="NJ121" s="14">
        <v>322.3</v>
      </c>
      <c r="NK121" s="11">
        <v>139</v>
      </c>
      <c r="NL121" s="11">
        <f t="shared" si="134"/>
        <v>44799.700000000004</v>
      </c>
      <c r="NS121" s="11">
        <f t="shared" si="160"/>
        <v>0</v>
      </c>
      <c r="NZ121" s="11">
        <f t="shared" si="135"/>
        <v>0</v>
      </c>
      <c r="OG121" s="11">
        <f t="shared" si="136"/>
        <v>0</v>
      </c>
      <c r="ON121" s="11">
        <f t="shared" si="137"/>
        <v>0</v>
      </c>
      <c r="OU121" s="11">
        <f t="shared" si="138"/>
        <v>0</v>
      </c>
      <c r="PB121" s="11">
        <f t="shared" si="139"/>
        <v>0</v>
      </c>
      <c r="PI121" s="11">
        <f t="shared" si="140"/>
        <v>0</v>
      </c>
      <c r="PP121" s="11">
        <f t="shared" si="141"/>
        <v>0</v>
      </c>
      <c r="PW121" s="11">
        <f t="shared" si="142"/>
        <v>0</v>
      </c>
      <c r="QD121" s="11">
        <f t="shared" si="143"/>
        <v>0</v>
      </c>
      <c r="QK121" s="11">
        <f t="shared" si="144"/>
        <v>0</v>
      </c>
      <c r="QR121" s="11">
        <f t="shared" si="145"/>
        <v>0</v>
      </c>
      <c r="QY121" s="11">
        <f t="shared" si="161"/>
        <v>0</v>
      </c>
      <c r="RF121" s="11">
        <f t="shared" si="146"/>
        <v>0</v>
      </c>
      <c r="RT121" s="11">
        <f t="shared" si="148"/>
        <v>0</v>
      </c>
      <c r="SA121" s="11">
        <f t="shared" si="149"/>
        <v>0</v>
      </c>
      <c r="SH121" s="11">
        <f t="shared" si="150"/>
        <v>0</v>
      </c>
      <c r="SO121" s="11">
        <f t="shared" si="151"/>
        <v>0</v>
      </c>
      <c r="SV121" s="11">
        <f t="shared" si="152"/>
        <v>0</v>
      </c>
      <c r="TC121" s="11">
        <f t="shared" si="153"/>
        <v>0</v>
      </c>
      <c r="TJ121" s="11">
        <f t="shared" si="154"/>
        <v>0</v>
      </c>
      <c r="TQ121" s="11">
        <f t="shared" si="155"/>
        <v>0</v>
      </c>
      <c r="TX121" s="11">
        <f t="shared" si="156"/>
        <v>0</v>
      </c>
      <c r="UE121" s="11">
        <f t="shared" si="157"/>
        <v>0</v>
      </c>
      <c r="UL121" s="11">
        <f t="shared" si="158"/>
        <v>0</v>
      </c>
      <c r="US121" s="11">
        <f t="shared" si="159"/>
        <v>0</v>
      </c>
    </row>
    <row r="122" spans="1:565" x14ac:dyDescent="0.2">
      <c r="A122" s="52">
        <v>44705</v>
      </c>
      <c r="B122" s="3">
        <v>80</v>
      </c>
      <c r="C122" s="14">
        <v>168.9</v>
      </c>
      <c r="D122" s="11">
        <v>133</v>
      </c>
      <c r="E122" s="11">
        <f t="shared" si="93"/>
        <v>22463.7</v>
      </c>
      <c r="L122" s="11">
        <f t="shared" si="81"/>
        <v>0</v>
      </c>
      <c r="S122" s="11">
        <f t="shared" si="82"/>
        <v>0</v>
      </c>
      <c r="Z122" s="11">
        <f t="shared" si="83"/>
        <v>0</v>
      </c>
      <c r="AG122" s="11">
        <f t="shared" si="84"/>
        <v>0</v>
      </c>
      <c r="AN122" s="11">
        <f t="shared" si="85"/>
        <v>0</v>
      </c>
      <c r="AR122" s="3">
        <v>35</v>
      </c>
      <c r="AS122" s="14">
        <v>72.8</v>
      </c>
      <c r="AT122" s="11">
        <v>134</v>
      </c>
      <c r="AU122" s="11">
        <f t="shared" si="86"/>
        <v>9755.1999999999989</v>
      </c>
      <c r="AY122" s="3">
        <v>22</v>
      </c>
      <c r="AZ122" s="14">
        <v>40.1</v>
      </c>
      <c r="BA122" s="11">
        <v>134</v>
      </c>
      <c r="BB122" s="11">
        <f t="shared" si="87"/>
        <v>5373.4000000000005</v>
      </c>
      <c r="BF122" s="3">
        <v>15</v>
      </c>
      <c r="BG122" s="14">
        <v>30</v>
      </c>
      <c r="BH122" s="11">
        <v>134</v>
      </c>
      <c r="BI122" s="11">
        <f t="shared" si="88"/>
        <v>4020</v>
      </c>
      <c r="BP122" s="11">
        <f t="shared" si="91"/>
        <v>0</v>
      </c>
      <c r="BW122" s="11">
        <f t="shared" si="92"/>
        <v>0</v>
      </c>
      <c r="CA122" s="3">
        <v>65</v>
      </c>
      <c r="CB122" s="14">
        <v>130.9</v>
      </c>
      <c r="CC122" s="11">
        <v>133</v>
      </c>
      <c r="CD122" s="11">
        <f t="shared" si="89"/>
        <v>17409.7</v>
      </c>
      <c r="CK122" s="11">
        <f t="shared" si="90"/>
        <v>0</v>
      </c>
      <c r="CR122" s="11">
        <f t="shared" si="94"/>
        <v>0</v>
      </c>
      <c r="CY122" s="11">
        <f t="shared" si="95"/>
        <v>0</v>
      </c>
      <c r="DF122" s="11">
        <f t="shared" si="98"/>
        <v>0</v>
      </c>
      <c r="DM122" s="11">
        <f t="shared" si="100"/>
        <v>0</v>
      </c>
      <c r="DQ122" s="3">
        <v>20</v>
      </c>
      <c r="DR122" s="14">
        <v>37.799999999999997</v>
      </c>
      <c r="DS122" s="11">
        <v>134</v>
      </c>
      <c r="DT122" s="11">
        <f t="shared" si="96"/>
        <v>5065.2</v>
      </c>
      <c r="DX122" s="3">
        <v>5</v>
      </c>
      <c r="DY122" s="14">
        <v>8.3000000000000007</v>
      </c>
      <c r="DZ122" s="11">
        <v>134</v>
      </c>
      <c r="EA122" s="11">
        <f t="shared" si="99"/>
        <v>1112.2</v>
      </c>
      <c r="EE122" s="3">
        <v>10</v>
      </c>
      <c r="EF122" s="14">
        <v>20.2</v>
      </c>
      <c r="EG122" s="11">
        <v>134</v>
      </c>
      <c r="EH122" s="11">
        <f t="shared" si="97"/>
        <v>2706.7999999999997</v>
      </c>
      <c r="EL122" s="3">
        <v>10</v>
      </c>
      <c r="EM122" s="14">
        <v>20.100000000000001</v>
      </c>
      <c r="EN122" s="11">
        <v>134</v>
      </c>
      <c r="EO122" s="11">
        <f t="shared" si="112"/>
        <v>2693.4</v>
      </c>
      <c r="EV122" s="11">
        <f t="shared" si="101"/>
        <v>0</v>
      </c>
      <c r="FC122" s="11">
        <f t="shared" si="102"/>
        <v>0</v>
      </c>
      <c r="FJ122" s="11">
        <f t="shared" si="103"/>
        <v>0</v>
      </c>
      <c r="FQ122" s="11">
        <f t="shared" si="104"/>
        <v>0</v>
      </c>
      <c r="FX122" s="11">
        <f t="shared" si="105"/>
        <v>0</v>
      </c>
      <c r="GB122" s="30"/>
      <c r="GC122" s="31"/>
      <c r="GD122" s="32"/>
      <c r="GE122" s="32"/>
      <c r="GF122" s="32"/>
      <c r="GG122" s="32"/>
      <c r="GI122" s="3">
        <v>5</v>
      </c>
      <c r="GJ122" s="14">
        <v>10</v>
      </c>
      <c r="GK122" s="11">
        <v>134</v>
      </c>
      <c r="GL122" s="11">
        <f t="shared" si="107"/>
        <v>1340</v>
      </c>
      <c r="GS122" s="11">
        <f t="shared" si="108"/>
        <v>0</v>
      </c>
      <c r="GZ122" s="11">
        <f t="shared" si="109"/>
        <v>0</v>
      </c>
      <c r="HG122" s="11">
        <f t="shared" si="110"/>
        <v>0</v>
      </c>
      <c r="HN122" s="11">
        <f t="shared" si="111"/>
        <v>0</v>
      </c>
      <c r="HU122" s="11">
        <f t="shared" si="113"/>
        <v>0</v>
      </c>
      <c r="HY122" s="3">
        <v>10</v>
      </c>
      <c r="HZ122" s="14">
        <v>21.1</v>
      </c>
      <c r="IA122" s="11">
        <v>134</v>
      </c>
      <c r="IB122" s="11">
        <f t="shared" si="114"/>
        <v>2827.4</v>
      </c>
      <c r="II122" s="11">
        <f t="shared" si="115"/>
        <v>0</v>
      </c>
      <c r="IP122" s="11">
        <f t="shared" si="116"/>
        <v>0</v>
      </c>
      <c r="IW122" s="11">
        <f t="shared" si="117"/>
        <v>0</v>
      </c>
      <c r="JD122" s="11">
        <f t="shared" si="118"/>
        <v>0</v>
      </c>
      <c r="JK122" s="11">
        <f t="shared" si="119"/>
        <v>0</v>
      </c>
      <c r="JR122" s="11">
        <f t="shared" si="120"/>
        <v>0</v>
      </c>
      <c r="JY122" s="11">
        <f t="shared" si="121"/>
        <v>0</v>
      </c>
      <c r="KF122" s="11">
        <f t="shared" si="122"/>
        <v>0</v>
      </c>
      <c r="KM122" s="11">
        <f t="shared" si="123"/>
        <v>0</v>
      </c>
      <c r="KT122" s="11">
        <f t="shared" si="124"/>
        <v>0</v>
      </c>
      <c r="LA122" s="11">
        <f t="shared" si="125"/>
        <v>0</v>
      </c>
      <c r="LH122" s="11">
        <f t="shared" si="126"/>
        <v>0</v>
      </c>
      <c r="LL122" s="3">
        <v>22</v>
      </c>
      <c r="LM122" s="14">
        <v>38.1</v>
      </c>
      <c r="LN122" s="11">
        <v>134</v>
      </c>
      <c r="LO122" s="11">
        <f t="shared" si="127"/>
        <v>5105.4000000000005</v>
      </c>
      <c r="LV122" s="11">
        <f t="shared" si="128"/>
        <v>0</v>
      </c>
      <c r="MC122" s="11">
        <f t="shared" si="129"/>
        <v>0</v>
      </c>
      <c r="MJ122" s="11">
        <f t="shared" si="130"/>
        <v>0</v>
      </c>
      <c r="MQ122" s="11">
        <f t="shared" si="131"/>
        <v>0</v>
      </c>
      <c r="MX122" s="11">
        <f t="shared" si="132"/>
        <v>0</v>
      </c>
      <c r="NB122" s="3">
        <v>25</v>
      </c>
      <c r="NC122" s="14">
        <v>45.4</v>
      </c>
      <c r="ND122" s="11">
        <v>134</v>
      </c>
      <c r="NE122" s="11">
        <f t="shared" si="133"/>
        <v>6083.5999999999995</v>
      </c>
      <c r="NF122" s="11">
        <v>50000</v>
      </c>
      <c r="NL122" s="11">
        <f t="shared" si="134"/>
        <v>0</v>
      </c>
      <c r="NP122" s="3">
        <v>25</v>
      </c>
      <c r="NQ122" s="14">
        <v>51.6</v>
      </c>
      <c r="NR122" s="11">
        <v>133</v>
      </c>
      <c r="NS122" s="11">
        <f t="shared" si="160"/>
        <v>6862.8</v>
      </c>
      <c r="NW122" s="3">
        <v>10</v>
      </c>
      <c r="NX122" s="14">
        <v>23.3</v>
      </c>
      <c r="NY122" s="11">
        <v>133</v>
      </c>
      <c r="NZ122" s="11">
        <f t="shared" si="135"/>
        <v>3098.9</v>
      </c>
      <c r="OG122" s="11">
        <f t="shared" si="136"/>
        <v>0</v>
      </c>
      <c r="ON122" s="11">
        <f t="shared" si="137"/>
        <v>0</v>
      </c>
      <c r="OU122" s="11">
        <f t="shared" si="138"/>
        <v>0</v>
      </c>
      <c r="PB122" s="11">
        <f t="shared" si="139"/>
        <v>0</v>
      </c>
      <c r="PF122" s="3">
        <v>10</v>
      </c>
      <c r="PG122" s="14">
        <v>19.100000000000001</v>
      </c>
      <c r="PH122" s="11">
        <v>133</v>
      </c>
      <c r="PI122" s="11">
        <f t="shared" si="140"/>
        <v>2540.3000000000002</v>
      </c>
      <c r="PP122" s="11">
        <f t="shared" si="141"/>
        <v>0</v>
      </c>
      <c r="PW122" s="11">
        <f t="shared" si="142"/>
        <v>0</v>
      </c>
      <c r="QD122" s="11">
        <f t="shared" si="143"/>
        <v>0</v>
      </c>
      <c r="QK122" s="11">
        <f t="shared" si="144"/>
        <v>0</v>
      </c>
      <c r="QO122" s="3">
        <v>10</v>
      </c>
      <c r="QP122" s="14">
        <v>20</v>
      </c>
      <c r="QQ122" s="11">
        <v>134</v>
      </c>
      <c r="QR122" s="11">
        <f t="shared" si="145"/>
        <v>2680</v>
      </c>
      <c r="QY122" s="11">
        <f t="shared" si="161"/>
        <v>0</v>
      </c>
      <c r="RF122" s="11">
        <f t="shared" si="146"/>
        <v>0</v>
      </c>
      <c r="RN122" s="26">
        <v>9300</v>
      </c>
      <c r="RO122" s="28">
        <f>RO111-26300</f>
        <v>81583.299999999988</v>
      </c>
      <c r="RT122" s="11">
        <f t="shared" si="148"/>
        <v>0</v>
      </c>
      <c r="SA122" s="11">
        <f t="shared" si="149"/>
        <v>0</v>
      </c>
      <c r="SH122" s="11">
        <f t="shared" si="150"/>
        <v>0</v>
      </c>
      <c r="SO122" s="11">
        <f t="shared" si="151"/>
        <v>0</v>
      </c>
      <c r="SV122" s="11">
        <f t="shared" si="152"/>
        <v>0</v>
      </c>
      <c r="SZ122" s="3">
        <v>15</v>
      </c>
      <c r="TA122" s="14">
        <v>30.1</v>
      </c>
      <c r="TB122" s="11">
        <v>134</v>
      </c>
      <c r="TC122" s="11">
        <f t="shared" si="153"/>
        <v>4033.4</v>
      </c>
      <c r="TG122" s="3">
        <v>5</v>
      </c>
      <c r="TH122" s="14">
        <v>10</v>
      </c>
      <c r="TI122" s="11">
        <v>134</v>
      </c>
      <c r="TJ122" s="11">
        <f t="shared" si="154"/>
        <v>1340</v>
      </c>
      <c r="TQ122" s="11">
        <f t="shared" si="155"/>
        <v>0</v>
      </c>
      <c r="TX122" s="11">
        <f t="shared" si="156"/>
        <v>0</v>
      </c>
      <c r="UE122" s="11">
        <f t="shared" si="157"/>
        <v>0</v>
      </c>
      <c r="UL122" s="11">
        <f t="shared" si="158"/>
        <v>0</v>
      </c>
      <c r="US122" s="11">
        <f t="shared" si="159"/>
        <v>0</v>
      </c>
    </row>
    <row r="123" spans="1:565" x14ac:dyDescent="0.2">
      <c r="A123" s="52">
        <v>44706</v>
      </c>
      <c r="B123" s="3">
        <v>150</v>
      </c>
      <c r="C123" s="14">
        <v>264.8</v>
      </c>
      <c r="D123" s="11">
        <v>131</v>
      </c>
      <c r="E123" s="11">
        <f t="shared" si="93"/>
        <v>34688.800000000003</v>
      </c>
      <c r="I123" s="3">
        <v>7</v>
      </c>
      <c r="J123" s="14">
        <v>16.100000000000001</v>
      </c>
      <c r="K123" s="11">
        <v>129</v>
      </c>
      <c r="L123" s="11">
        <f t="shared" si="81"/>
        <v>2076.9</v>
      </c>
      <c r="S123" s="11">
        <f t="shared" si="82"/>
        <v>0</v>
      </c>
      <c r="Z123" s="11">
        <f t="shared" si="83"/>
        <v>0</v>
      </c>
      <c r="AG123" s="11">
        <f t="shared" si="84"/>
        <v>0</v>
      </c>
      <c r="AK123" s="3">
        <v>9</v>
      </c>
      <c r="AL123" s="14">
        <v>17</v>
      </c>
      <c r="AM123" s="11">
        <v>132</v>
      </c>
      <c r="AN123" s="11">
        <f t="shared" si="85"/>
        <v>2244</v>
      </c>
      <c r="AR123" s="3">
        <v>35</v>
      </c>
      <c r="AS123" s="14">
        <v>67.8</v>
      </c>
      <c r="AT123" s="11">
        <v>132</v>
      </c>
      <c r="AU123" s="11">
        <f t="shared" si="86"/>
        <v>8949.6</v>
      </c>
      <c r="AY123" s="3">
        <v>25</v>
      </c>
      <c r="AZ123" s="14">
        <v>47.4</v>
      </c>
      <c r="BA123" s="11">
        <v>132</v>
      </c>
      <c r="BB123" s="11">
        <f t="shared" si="87"/>
        <v>6256.8</v>
      </c>
      <c r="BF123" s="3">
        <v>10</v>
      </c>
      <c r="BG123" s="14">
        <v>18.8</v>
      </c>
      <c r="BH123" s="11">
        <v>132</v>
      </c>
      <c r="BI123" s="11">
        <f t="shared" si="88"/>
        <v>2481.6</v>
      </c>
      <c r="BP123" s="11">
        <f t="shared" si="91"/>
        <v>0</v>
      </c>
      <c r="BW123" s="11">
        <f t="shared" si="92"/>
        <v>0</v>
      </c>
      <c r="CA123" s="3">
        <v>60</v>
      </c>
      <c r="CB123" s="14">
        <v>111</v>
      </c>
      <c r="CC123" s="11">
        <v>131</v>
      </c>
      <c r="CD123" s="11">
        <f t="shared" si="89"/>
        <v>14541</v>
      </c>
      <c r="CK123" s="11">
        <f t="shared" si="90"/>
        <v>0</v>
      </c>
      <c r="CR123" s="11">
        <f t="shared" si="94"/>
        <v>0</v>
      </c>
      <c r="CY123" s="11">
        <f t="shared" si="95"/>
        <v>0</v>
      </c>
      <c r="DF123" s="11">
        <f t="shared" si="98"/>
        <v>0</v>
      </c>
      <c r="DM123" s="11">
        <f t="shared" si="100"/>
        <v>0</v>
      </c>
      <c r="DQ123" s="3">
        <v>20</v>
      </c>
      <c r="DR123" s="14">
        <v>35.1</v>
      </c>
      <c r="DS123" s="11">
        <v>132</v>
      </c>
      <c r="DT123" s="11">
        <f t="shared" si="96"/>
        <v>4633.2</v>
      </c>
      <c r="DX123" s="3">
        <v>7</v>
      </c>
      <c r="DY123" s="14">
        <v>14.3</v>
      </c>
      <c r="DZ123" s="11">
        <v>132</v>
      </c>
      <c r="EA123" s="11">
        <f t="shared" si="99"/>
        <v>1887.6000000000001</v>
      </c>
      <c r="EE123" s="3">
        <v>8</v>
      </c>
      <c r="EF123" s="14">
        <v>14.5</v>
      </c>
      <c r="EG123" s="11">
        <v>132</v>
      </c>
      <c r="EH123" s="11">
        <f t="shared" si="97"/>
        <v>1914</v>
      </c>
      <c r="EL123" s="3">
        <v>11</v>
      </c>
      <c r="EM123" s="14">
        <v>21.1</v>
      </c>
      <c r="EN123" s="11">
        <v>132</v>
      </c>
      <c r="EO123" s="11">
        <f t="shared" si="112"/>
        <v>2785.2000000000003</v>
      </c>
      <c r="EV123" s="11">
        <f t="shared" si="101"/>
        <v>0</v>
      </c>
      <c r="FC123" s="11">
        <f t="shared" si="102"/>
        <v>0</v>
      </c>
      <c r="FJ123" s="11">
        <f t="shared" si="103"/>
        <v>0</v>
      </c>
      <c r="FQ123" s="11">
        <f t="shared" si="104"/>
        <v>0</v>
      </c>
      <c r="FX123" s="11">
        <f t="shared" si="105"/>
        <v>0</v>
      </c>
      <c r="GE123" s="11">
        <f t="shared" si="106"/>
        <v>0</v>
      </c>
      <c r="GI123" s="3">
        <v>15</v>
      </c>
      <c r="GJ123" s="14">
        <v>26</v>
      </c>
      <c r="GK123" s="11">
        <v>132</v>
      </c>
      <c r="GL123" s="11">
        <f t="shared" si="107"/>
        <v>3432</v>
      </c>
      <c r="GS123" s="11">
        <f t="shared" si="108"/>
        <v>0</v>
      </c>
      <c r="GZ123" s="11">
        <f t="shared" si="109"/>
        <v>0</v>
      </c>
      <c r="HG123" s="11">
        <f t="shared" si="110"/>
        <v>0</v>
      </c>
      <c r="HN123" s="11">
        <f t="shared" si="111"/>
        <v>0</v>
      </c>
      <c r="HU123" s="11">
        <f t="shared" si="113"/>
        <v>0</v>
      </c>
      <c r="HY123" s="3">
        <v>18</v>
      </c>
      <c r="HZ123" s="14">
        <v>34.5</v>
      </c>
      <c r="IA123" s="11">
        <v>132</v>
      </c>
      <c r="IB123" s="11">
        <f t="shared" si="114"/>
        <v>4554</v>
      </c>
      <c r="II123" s="11">
        <f t="shared" si="115"/>
        <v>0</v>
      </c>
      <c r="IP123" s="11">
        <f t="shared" si="116"/>
        <v>0</v>
      </c>
      <c r="IT123" s="3">
        <v>12</v>
      </c>
      <c r="IU123" s="14">
        <v>22</v>
      </c>
      <c r="IV123" s="11">
        <v>132</v>
      </c>
      <c r="IW123" s="11">
        <f t="shared" si="117"/>
        <v>2904</v>
      </c>
      <c r="JD123" s="11">
        <f t="shared" si="118"/>
        <v>0</v>
      </c>
      <c r="JK123" s="11">
        <f t="shared" si="119"/>
        <v>0</v>
      </c>
      <c r="JR123" s="11">
        <f t="shared" si="120"/>
        <v>0</v>
      </c>
      <c r="JY123" s="11">
        <f t="shared" si="121"/>
        <v>0</v>
      </c>
      <c r="KF123" s="11">
        <f t="shared" si="122"/>
        <v>0</v>
      </c>
      <c r="KM123" s="11">
        <f t="shared" si="123"/>
        <v>0</v>
      </c>
      <c r="KT123" s="11">
        <f t="shared" si="124"/>
        <v>0</v>
      </c>
      <c r="LA123" s="11">
        <f t="shared" si="125"/>
        <v>0</v>
      </c>
      <c r="LH123" s="11">
        <f t="shared" si="126"/>
        <v>0</v>
      </c>
      <c r="LL123" s="3">
        <v>18</v>
      </c>
      <c r="LM123" s="14">
        <v>34.5</v>
      </c>
      <c r="LN123" s="11">
        <v>132</v>
      </c>
      <c r="LO123" s="11">
        <f t="shared" si="127"/>
        <v>4554</v>
      </c>
      <c r="LV123" s="11">
        <f t="shared" si="128"/>
        <v>0</v>
      </c>
      <c r="MC123" s="11">
        <f t="shared" si="129"/>
        <v>0</v>
      </c>
      <c r="ME123" s="11">
        <v>43000</v>
      </c>
      <c r="MJ123" s="11">
        <f t="shared" si="130"/>
        <v>0</v>
      </c>
      <c r="MQ123" s="11">
        <f t="shared" si="131"/>
        <v>0</v>
      </c>
      <c r="MX123" s="11">
        <f t="shared" si="132"/>
        <v>0</v>
      </c>
      <c r="NB123" s="3">
        <v>25</v>
      </c>
      <c r="NC123" s="14">
        <v>42</v>
      </c>
      <c r="ND123" s="11">
        <v>132</v>
      </c>
      <c r="NE123" s="11">
        <f t="shared" si="133"/>
        <v>5544</v>
      </c>
      <c r="NI123" s="3">
        <v>70</v>
      </c>
      <c r="NJ123" s="14">
        <v>114</v>
      </c>
      <c r="NK123" s="11">
        <v>132</v>
      </c>
      <c r="NL123" s="11">
        <f t="shared" si="134"/>
        <v>15048</v>
      </c>
      <c r="NP123" s="3">
        <v>25</v>
      </c>
      <c r="NQ123" s="14">
        <v>45.7</v>
      </c>
      <c r="NR123" s="11">
        <v>131</v>
      </c>
      <c r="NS123" s="11">
        <f t="shared" si="160"/>
        <v>5986.7000000000007</v>
      </c>
      <c r="NW123" s="3">
        <v>5</v>
      </c>
      <c r="NX123" s="14">
        <v>9.1</v>
      </c>
      <c r="NY123" s="11">
        <v>131</v>
      </c>
      <c r="NZ123" s="11">
        <f t="shared" si="135"/>
        <v>1192.0999999999999</v>
      </c>
      <c r="OG123" s="11">
        <f t="shared" si="136"/>
        <v>0</v>
      </c>
      <c r="ON123" s="11">
        <f t="shared" si="137"/>
        <v>0</v>
      </c>
      <c r="OU123" s="11">
        <f t="shared" si="138"/>
        <v>0</v>
      </c>
      <c r="PB123" s="11">
        <f t="shared" si="139"/>
        <v>0</v>
      </c>
      <c r="PF123" s="3">
        <v>15</v>
      </c>
      <c r="PG123" s="14">
        <v>22.3</v>
      </c>
      <c r="PH123" s="11">
        <v>132</v>
      </c>
      <c r="PI123" s="11">
        <f t="shared" si="140"/>
        <v>2943.6</v>
      </c>
      <c r="PP123" s="11">
        <f t="shared" si="141"/>
        <v>0</v>
      </c>
      <c r="PW123" s="11">
        <f t="shared" si="142"/>
        <v>0</v>
      </c>
      <c r="QD123" s="11">
        <f t="shared" si="143"/>
        <v>0</v>
      </c>
      <c r="QK123" s="11">
        <f t="shared" si="144"/>
        <v>0</v>
      </c>
      <c r="QO123" s="3">
        <v>15</v>
      </c>
      <c r="QP123" s="14">
        <v>26.3</v>
      </c>
      <c r="QQ123" s="11">
        <v>132</v>
      </c>
      <c r="QR123" s="11">
        <f t="shared" si="145"/>
        <v>3471.6</v>
      </c>
      <c r="QY123" s="11">
        <f t="shared" si="161"/>
        <v>0</v>
      </c>
      <c r="RF123" s="11">
        <f t="shared" si="146"/>
        <v>0</v>
      </c>
      <c r="RN123" s="11">
        <v>32000</v>
      </c>
      <c r="RO123" s="126">
        <f>RO122-RN123</f>
        <v>49583.299999999988</v>
      </c>
      <c r="RT123" s="11">
        <f t="shared" si="148"/>
        <v>0</v>
      </c>
      <c r="RX123" s="3">
        <v>10</v>
      </c>
      <c r="RY123" s="14">
        <v>17.399999999999999</v>
      </c>
      <c r="RZ123" s="11">
        <v>134</v>
      </c>
      <c r="SA123" s="11">
        <f t="shared" si="149"/>
        <v>2331.6</v>
      </c>
      <c r="SH123" s="11">
        <f t="shared" si="150"/>
        <v>0</v>
      </c>
      <c r="SO123" s="11">
        <f t="shared" si="151"/>
        <v>0</v>
      </c>
      <c r="SV123" s="11">
        <f t="shared" si="152"/>
        <v>0</v>
      </c>
      <c r="SZ123" s="3">
        <v>8</v>
      </c>
      <c r="TA123" s="14">
        <v>15.7</v>
      </c>
      <c r="TB123" s="11">
        <v>132</v>
      </c>
      <c r="TC123" s="11">
        <f t="shared" si="153"/>
        <v>2072.4</v>
      </c>
      <c r="TG123" s="3">
        <v>8</v>
      </c>
      <c r="TH123" s="14">
        <v>16.7</v>
      </c>
      <c r="TI123" s="11">
        <v>132</v>
      </c>
      <c r="TJ123" s="11">
        <f t="shared" si="154"/>
        <v>2204.4</v>
      </c>
      <c r="TQ123" s="11">
        <f t="shared" si="155"/>
        <v>0</v>
      </c>
      <c r="TX123" s="11">
        <f t="shared" si="156"/>
        <v>0</v>
      </c>
      <c r="UE123" s="11">
        <f t="shared" si="157"/>
        <v>0</v>
      </c>
      <c r="UL123" s="11">
        <f t="shared" si="158"/>
        <v>0</v>
      </c>
      <c r="US123" s="11">
        <f t="shared" si="159"/>
        <v>0</v>
      </c>
    </row>
    <row r="124" spans="1:565" x14ac:dyDescent="0.2">
      <c r="A124" s="52">
        <v>44707</v>
      </c>
      <c r="B124" s="3">
        <v>60</v>
      </c>
      <c r="C124" s="14">
        <v>140.6</v>
      </c>
      <c r="D124" s="11">
        <v>128</v>
      </c>
      <c r="E124" s="11">
        <f t="shared" si="93"/>
        <v>17996.8</v>
      </c>
      <c r="L124" s="11">
        <f t="shared" si="81"/>
        <v>0</v>
      </c>
      <c r="S124" s="11">
        <f t="shared" si="82"/>
        <v>0</v>
      </c>
      <c r="Z124" s="11">
        <f t="shared" si="83"/>
        <v>0</v>
      </c>
      <c r="AG124" s="11">
        <f t="shared" si="84"/>
        <v>0</v>
      </c>
      <c r="AK124" s="3">
        <v>10</v>
      </c>
      <c r="AL124" s="14">
        <v>27.8</v>
      </c>
      <c r="AM124" s="11">
        <v>129</v>
      </c>
      <c r="AN124" s="11">
        <f t="shared" si="85"/>
        <v>3586.2000000000003</v>
      </c>
      <c r="AR124" s="3">
        <v>30</v>
      </c>
      <c r="AS124" s="14">
        <v>74</v>
      </c>
      <c r="AT124" s="11">
        <v>129</v>
      </c>
      <c r="AU124" s="11">
        <f t="shared" si="86"/>
        <v>9546</v>
      </c>
      <c r="AY124" s="3">
        <v>20</v>
      </c>
      <c r="AZ124" s="14">
        <v>44.5</v>
      </c>
      <c r="BA124" s="11">
        <v>129</v>
      </c>
      <c r="BB124" s="11">
        <f t="shared" si="87"/>
        <v>5740.5</v>
      </c>
      <c r="BF124" s="3">
        <v>5</v>
      </c>
      <c r="BG124" s="14">
        <v>11.7</v>
      </c>
      <c r="BH124" s="11">
        <v>129</v>
      </c>
      <c r="BI124" s="11">
        <f t="shared" si="88"/>
        <v>1509.3</v>
      </c>
      <c r="BP124" s="11">
        <f t="shared" si="91"/>
        <v>0</v>
      </c>
      <c r="BW124" s="11">
        <f t="shared" si="92"/>
        <v>0</v>
      </c>
      <c r="CA124" s="3">
        <v>40</v>
      </c>
      <c r="CB124" s="14">
        <v>95.5</v>
      </c>
      <c r="CC124" s="11">
        <v>128</v>
      </c>
      <c r="CD124" s="11">
        <f t="shared" si="89"/>
        <v>12224</v>
      </c>
      <c r="CK124" s="11">
        <f t="shared" si="90"/>
        <v>0</v>
      </c>
      <c r="CR124" s="11">
        <f t="shared" si="94"/>
        <v>0</v>
      </c>
      <c r="CY124" s="11">
        <f t="shared" si="95"/>
        <v>0</v>
      </c>
      <c r="DF124" s="11">
        <f t="shared" si="98"/>
        <v>0</v>
      </c>
      <c r="DM124" s="11">
        <f t="shared" si="100"/>
        <v>0</v>
      </c>
      <c r="DQ124" s="3">
        <v>25</v>
      </c>
      <c r="DR124" s="14">
        <v>58.6</v>
      </c>
      <c r="DS124" s="11">
        <v>129</v>
      </c>
      <c r="DT124" s="11">
        <f t="shared" si="96"/>
        <v>7559.4000000000005</v>
      </c>
      <c r="DX124" s="3">
        <v>5</v>
      </c>
      <c r="DY124" s="14">
        <v>10.9</v>
      </c>
      <c r="DZ124" s="11">
        <v>129</v>
      </c>
      <c r="EA124" s="11">
        <f t="shared" si="99"/>
        <v>1406.1000000000001</v>
      </c>
      <c r="EE124" s="3">
        <v>10</v>
      </c>
      <c r="EF124" s="14">
        <v>22.8</v>
      </c>
      <c r="EG124" s="11">
        <v>129</v>
      </c>
      <c r="EH124" s="11">
        <f t="shared" si="97"/>
        <v>2941.2000000000003</v>
      </c>
      <c r="EL124" s="3">
        <v>13</v>
      </c>
      <c r="EM124" s="14">
        <v>31.8</v>
      </c>
      <c r="EN124" s="11">
        <v>129</v>
      </c>
      <c r="EO124" s="11">
        <f t="shared" si="112"/>
        <v>4102.2</v>
      </c>
      <c r="EV124" s="11">
        <f t="shared" si="101"/>
        <v>0</v>
      </c>
      <c r="FC124" s="11">
        <f t="shared" si="102"/>
        <v>0</v>
      </c>
      <c r="FJ124" s="11">
        <f t="shared" si="103"/>
        <v>0</v>
      </c>
      <c r="FQ124" s="11">
        <f t="shared" si="104"/>
        <v>0</v>
      </c>
      <c r="FX124" s="11">
        <f t="shared" si="105"/>
        <v>0</v>
      </c>
      <c r="GE124" s="11">
        <f t="shared" si="106"/>
        <v>0</v>
      </c>
      <c r="GI124" s="3">
        <v>10</v>
      </c>
      <c r="GJ124" s="14">
        <v>25.1</v>
      </c>
      <c r="GK124" s="11">
        <v>129</v>
      </c>
      <c r="GL124" s="11">
        <f t="shared" si="107"/>
        <v>3237.9</v>
      </c>
      <c r="GS124" s="11">
        <f t="shared" si="108"/>
        <v>0</v>
      </c>
      <c r="GZ124" s="11">
        <f t="shared" si="109"/>
        <v>0</v>
      </c>
      <c r="HG124" s="11">
        <f t="shared" si="110"/>
        <v>0</v>
      </c>
      <c r="HN124" s="11">
        <f t="shared" si="111"/>
        <v>0</v>
      </c>
      <c r="HU124" s="11">
        <f t="shared" si="113"/>
        <v>0</v>
      </c>
      <c r="HY124" s="3">
        <v>15</v>
      </c>
      <c r="HZ124" s="14">
        <v>35.200000000000003</v>
      </c>
      <c r="IA124" s="11">
        <v>129</v>
      </c>
      <c r="IB124" s="11">
        <f t="shared" si="114"/>
        <v>4540.8</v>
      </c>
      <c r="II124" s="11">
        <f t="shared" si="115"/>
        <v>0</v>
      </c>
      <c r="IP124" s="11">
        <f t="shared" si="116"/>
        <v>0</v>
      </c>
      <c r="IT124" s="3">
        <v>10</v>
      </c>
      <c r="IU124" s="14">
        <v>22.1</v>
      </c>
      <c r="IV124" s="11">
        <v>129</v>
      </c>
      <c r="IW124" s="11">
        <f t="shared" si="117"/>
        <v>2850.9</v>
      </c>
      <c r="JD124" s="11">
        <f t="shared" si="118"/>
        <v>0</v>
      </c>
      <c r="JK124" s="11">
        <f t="shared" si="119"/>
        <v>0</v>
      </c>
      <c r="JR124" s="11">
        <f t="shared" si="120"/>
        <v>0</v>
      </c>
      <c r="JY124" s="11">
        <f t="shared" si="121"/>
        <v>0</v>
      </c>
      <c r="KF124" s="11">
        <f t="shared" si="122"/>
        <v>0</v>
      </c>
      <c r="KM124" s="11">
        <f t="shared" si="123"/>
        <v>0</v>
      </c>
      <c r="KT124" s="11">
        <f t="shared" si="124"/>
        <v>0</v>
      </c>
      <c r="LA124" s="11">
        <f t="shared" si="125"/>
        <v>0</v>
      </c>
      <c r="LH124" s="11">
        <f t="shared" si="126"/>
        <v>0</v>
      </c>
      <c r="LL124" s="3">
        <v>5</v>
      </c>
      <c r="LM124" s="14">
        <v>11.2</v>
      </c>
      <c r="LN124" s="11">
        <v>129</v>
      </c>
      <c r="LO124" s="11">
        <f t="shared" si="127"/>
        <v>1444.8</v>
      </c>
      <c r="LV124" s="11">
        <f t="shared" si="128"/>
        <v>0</v>
      </c>
      <c r="LZ124" s="3">
        <v>15</v>
      </c>
      <c r="MA124" s="14">
        <v>33.700000000000003</v>
      </c>
      <c r="MB124" s="11">
        <v>125</v>
      </c>
      <c r="MC124" s="11">
        <f>MA124*MB124</f>
        <v>4212.5</v>
      </c>
      <c r="MJ124" s="11">
        <f t="shared" si="130"/>
        <v>0</v>
      </c>
      <c r="MQ124" s="11">
        <f t="shared" si="131"/>
        <v>0</v>
      </c>
      <c r="MX124" s="11">
        <f t="shared" si="132"/>
        <v>0</v>
      </c>
      <c r="NB124" s="3">
        <v>20</v>
      </c>
      <c r="NC124" s="14">
        <v>48.6</v>
      </c>
      <c r="ND124" s="11">
        <v>129</v>
      </c>
      <c r="NE124" s="11">
        <f t="shared" si="133"/>
        <v>6269.4000000000005</v>
      </c>
      <c r="NI124" s="3">
        <v>34</v>
      </c>
      <c r="NJ124" s="14">
        <v>79</v>
      </c>
      <c r="NK124" s="11">
        <v>129</v>
      </c>
      <c r="NL124" s="11">
        <f t="shared" si="134"/>
        <v>10191</v>
      </c>
      <c r="NP124" s="3">
        <v>25</v>
      </c>
      <c r="NQ124" s="14">
        <v>59.1</v>
      </c>
      <c r="NR124" s="11">
        <v>128</v>
      </c>
      <c r="NS124" s="11">
        <f t="shared" si="160"/>
        <v>7564.8</v>
      </c>
      <c r="NW124" s="3">
        <v>10</v>
      </c>
      <c r="NX124" s="14">
        <v>25.6</v>
      </c>
      <c r="NY124" s="11">
        <v>128</v>
      </c>
      <c r="NZ124" s="11">
        <f t="shared" si="135"/>
        <v>3276.8</v>
      </c>
      <c r="OG124" s="11">
        <f t="shared" si="136"/>
        <v>0</v>
      </c>
      <c r="ON124" s="11">
        <f t="shared" si="137"/>
        <v>0</v>
      </c>
      <c r="OU124" s="11">
        <f t="shared" si="138"/>
        <v>0</v>
      </c>
      <c r="PB124" s="11">
        <f t="shared" si="139"/>
        <v>0</v>
      </c>
      <c r="PF124" s="3">
        <v>10</v>
      </c>
      <c r="PG124" s="14">
        <v>22.9</v>
      </c>
      <c r="PH124" s="11">
        <v>128</v>
      </c>
      <c r="PI124" s="11">
        <f t="shared" si="140"/>
        <v>2931.2</v>
      </c>
      <c r="PP124" s="11">
        <f t="shared" si="141"/>
        <v>0</v>
      </c>
      <c r="PW124" s="11">
        <f t="shared" si="142"/>
        <v>0</v>
      </c>
      <c r="QD124" s="11">
        <f t="shared" si="143"/>
        <v>0</v>
      </c>
      <c r="QK124" s="11">
        <f t="shared" si="144"/>
        <v>0</v>
      </c>
      <c r="QR124" s="11">
        <f t="shared" si="145"/>
        <v>0</v>
      </c>
      <c r="QY124" s="11">
        <f t="shared" si="161"/>
        <v>0</v>
      </c>
      <c r="RF124" s="11">
        <f t="shared" si="146"/>
        <v>0</v>
      </c>
      <c r="RT124" s="11">
        <f t="shared" si="148"/>
        <v>0</v>
      </c>
      <c r="SA124" s="11">
        <f t="shared" si="149"/>
        <v>0</v>
      </c>
      <c r="SH124" s="11">
        <f t="shared" si="150"/>
        <v>0</v>
      </c>
      <c r="SO124" s="11">
        <f t="shared" si="151"/>
        <v>0</v>
      </c>
      <c r="SV124" s="11">
        <f t="shared" si="152"/>
        <v>0</v>
      </c>
      <c r="TC124" s="11">
        <f t="shared" si="153"/>
        <v>0</v>
      </c>
      <c r="TJ124" s="11">
        <f t="shared" si="154"/>
        <v>0</v>
      </c>
      <c r="TQ124" s="11">
        <f t="shared" si="155"/>
        <v>0</v>
      </c>
      <c r="TX124" s="11">
        <f t="shared" si="156"/>
        <v>0</v>
      </c>
      <c r="UE124" s="11">
        <f t="shared" si="157"/>
        <v>0</v>
      </c>
      <c r="UL124" s="11">
        <f t="shared" si="158"/>
        <v>0</v>
      </c>
      <c r="US124" s="11">
        <f t="shared" si="159"/>
        <v>0</v>
      </c>
    </row>
    <row r="125" spans="1:565" x14ac:dyDescent="0.2">
      <c r="A125" s="52">
        <v>44708</v>
      </c>
      <c r="B125" s="3">
        <v>130</v>
      </c>
      <c r="C125" s="14">
        <v>289.60000000000002</v>
      </c>
      <c r="D125" s="11">
        <v>136</v>
      </c>
      <c r="E125" s="11">
        <f t="shared" si="93"/>
        <v>39385.600000000006</v>
      </c>
      <c r="L125" s="11">
        <f t="shared" si="81"/>
        <v>0</v>
      </c>
      <c r="S125" s="11">
        <f t="shared" si="82"/>
        <v>0</v>
      </c>
      <c r="Z125" s="11">
        <f t="shared" si="83"/>
        <v>0</v>
      </c>
      <c r="AG125" s="11">
        <f t="shared" si="84"/>
        <v>0</v>
      </c>
      <c r="AK125" s="3">
        <v>10</v>
      </c>
      <c r="AL125" s="14">
        <v>20.2</v>
      </c>
      <c r="AM125" s="11">
        <v>139</v>
      </c>
      <c r="AN125" s="11">
        <f t="shared" si="85"/>
        <v>2807.7999999999997</v>
      </c>
      <c r="AR125" s="3">
        <v>30</v>
      </c>
      <c r="AS125" s="14">
        <v>60.6</v>
      </c>
      <c r="AT125" s="11">
        <v>137</v>
      </c>
      <c r="AU125" s="11">
        <f t="shared" si="86"/>
        <v>8302.2000000000007</v>
      </c>
      <c r="AY125" s="3">
        <v>30</v>
      </c>
      <c r="AZ125" s="14">
        <v>62.2</v>
      </c>
      <c r="BA125" s="11">
        <v>137</v>
      </c>
      <c r="BB125" s="11">
        <f t="shared" si="87"/>
        <v>8521.4</v>
      </c>
      <c r="BF125" s="3">
        <v>15</v>
      </c>
      <c r="BG125" s="14">
        <v>27</v>
      </c>
      <c r="BH125" s="11">
        <v>137</v>
      </c>
      <c r="BI125" s="11">
        <f t="shared" si="88"/>
        <v>3699</v>
      </c>
      <c r="BP125" s="11">
        <f t="shared" si="91"/>
        <v>0</v>
      </c>
      <c r="BW125" s="11">
        <f t="shared" si="92"/>
        <v>0</v>
      </c>
      <c r="CA125" s="3">
        <v>50</v>
      </c>
      <c r="CB125" s="14">
        <v>111.1</v>
      </c>
      <c r="CC125" s="11">
        <v>136</v>
      </c>
      <c r="CD125" s="11">
        <f t="shared" si="89"/>
        <v>15109.599999999999</v>
      </c>
      <c r="CK125" s="11">
        <f t="shared" si="90"/>
        <v>0</v>
      </c>
      <c r="CR125" s="11">
        <f t="shared" si="94"/>
        <v>0</v>
      </c>
      <c r="CY125" s="11">
        <f t="shared" si="95"/>
        <v>0</v>
      </c>
      <c r="DF125" s="11">
        <f t="shared" si="98"/>
        <v>0</v>
      </c>
      <c r="DM125" s="11">
        <f t="shared" si="100"/>
        <v>0</v>
      </c>
      <c r="DQ125" s="3">
        <v>20</v>
      </c>
      <c r="DR125" s="14">
        <v>41.6</v>
      </c>
      <c r="DS125" s="11">
        <v>137</v>
      </c>
      <c r="DT125" s="11">
        <f t="shared" si="96"/>
        <v>5699.2</v>
      </c>
      <c r="EA125" s="11">
        <f t="shared" si="99"/>
        <v>0</v>
      </c>
      <c r="EE125" s="3">
        <v>15</v>
      </c>
      <c r="EF125" s="14">
        <v>27.6</v>
      </c>
      <c r="EG125" s="11">
        <v>137</v>
      </c>
      <c r="EH125" s="11">
        <f t="shared" si="97"/>
        <v>3781.2000000000003</v>
      </c>
      <c r="EL125" s="3">
        <v>12</v>
      </c>
      <c r="EM125" s="14">
        <v>23.3</v>
      </c>
      <c r="EN125" s="11">
        <v>137</v>
      </c>
      <c r="EO125" s="11">
        <f t="shared" si="112"/>
        <v>3192.1</v>
      </c>
      <c r="ES125" s="3">
        <v>210</v>
      </c>
      <c r="ET125" s="14">
        <v>453.8</v>
      </c>
      <c r="EU125" s="11">
        <v>132</v>
      </c>
      <c r="EV125" s="11">
        <f t="shared" si="101"/>
        <v>59901.599999999999</v>
      </c>
      <c r="FC125" s="11">
        <f t="shared" si="102"/>
        <v>0</v>
      </c>
      <c r="FJ125" s="11">
        <f t="shared" si="103"/>
        <v>0</v>
      </c>
      <c r="FQ125" s="11">
        <f t="shared" si="104"/>
        <v>0</v>
      </c>
      <c r="FX125" s="11">
        <f t="shared" si="105"/>
        <v>0</v>
      </c>
      <c r="GE125" s="11">
        <f t="shared" si="106"/>
        <v>0</v>
      </c>
      <c r="GI125" s="3">
        <v>10</v>
      </c>
      <c r="GJ125" s="14">
        <v>18.7</v>
      </c>
      <c r="GK125" s="11">
        <v>137</v>
      </c>
      <c r="GL125" s="11">
        <f t="shared" si="107"/>
        <v>2561.9</v>
      </c>
      <c r="GS125" s="11">
        <f t="shared" si="108"/>
        <v>0</v>
      </c>
      <c r="GZ125" s="11">
        <f t="shared" si="109"/>
        <v>0</v>
      </c>
      <c r="HG125" s="11">
        <f t="shared" si="110"/>
        <v>0</v>
      </c>
      <c r="HN125" s="11">
        <f t="shared" si="111"/>
        <v>0</v>
      </c>
      <c r="HU125" s="11">
        <f t="shared" si="113"/>
        <v>0</v>
      </c>
      <c r="HY125" s="3">
        <v>15</v>
      </c>
      <c r="HZ125" s="14">
        <v>29.3</v>
      </c>
      <c r="IA125" s="11">
        <v>137</v>
      </c>
      <c r="IB125" s="11">
        <f t="shared" si="114"/>
        <v>4014.1</v>
      </c>
      <c r="II125" s="11">
        <f t="shared" si="115"/>
        <v>0</v>
      </c>
      <c r="IP125" s="11">
        <f t="shared" si="116"/>
        <v>0</v>
      </c>
      <c r="IW125" s="11">
        <f t="shared" si="117"/>
        <v>0</v>
      </c>
      <c r="JD125" s="11">
        <f t="shared" si="118"/>
        <v>0</v>
      </c>
      <c r="JK125" s="11">
        <f t="shared" si="119"/>
        <v>0</v>
      </c>
      <c r="JR125" s="11">
        <f t="shared" si="120"/>
        <v>0</v>
      </c>
      <c r="JY125" s="11">
        <f t="shared" si="121"/>
        <v>0</v>
      </c>
      <c r="KF125" s="11">
        <f t="shared" si="122"/>
        <v>0</v>
      </c>
      <c r="KM125" s="11">
        <f t="shared" si="123"/>
        <v>0</v>
      </c>
      <c r="KT125" s="11">
        <f t="shared" si="124"/>
        <v>0</v>
      </c>
      <c r="LA125" s="11">
        <f t="shared" si="125"/>
        <v>0</v>
      </c>
      <c r="LH125" s="11">
        <f t="shared" si="126"/>
        <v>0</v>
      </c>
      <c r="LL125" s="3">
        <v>15</v>
      </c>
      <c r="LM125" s="14">
        <v>28.8</v>
      </c>
      <c r="LN125" s="11">
        <v>137</v>
      </c>
      <c r="LO125" s="11">
        <f t="shared" si="127"/>
        <v>3945.6</v>
      </c>
      <c r="LV125" s="11">
        <f t="shared" si="128"/>
        <v>0</v>
      </c>
      <c r="LZ125" s="3">
        <v>60</v>
      </c>
      <c r="MA125" s="14">
        <v>135.80000000000001</v>
      </c>
      <c r="MB125" s="11">
        <v>132</v>
      </c>
      <c r="MC125" s="11">
        <f>MA125*MB125</f>
        <v>17925.600000000002</v>
      </c>
      <c r="MJ125" s="11">
        <f t="shared" si="130"/>
        <v>0</v>
      </c>
      <c r="MQ125" s="11">
        <f t="shared" si="131"/>
        <v>0</v>
      </c>
      <c r="MX125" s="11">
        <f t="shared" si="132"/>
        <v>0</v>
      </c>
      <c r="NB125" s="3">
        <v>25</v>
      </c>
      <c r="NC125" s="14">
        <v>51.5</v>
      </c>
      <c r="ND125" s="11">
        <v>137</v>
      </c>
      <c r="NE125" s="11">
        <f t="shared" si="133"/>
        <v>7055.5</v>
      </c>
      <c r="NI125" s="3">
        <v>125</v>
      </c>
      <c r="NJ125" s="14">
        <v>261.7</v>
      </c>
      <c r="NK125" s="11">
        <v>137</v>
      </c>
      <c r="NL125" s="11">
        <f t="shared" si="134"/>
        <v>35852.9</v>
      </c>
      <c r="NP125" s="3">
        <v>30</v>
      </c>
      <c r="NQ125" s="14">
        <v>61.5</v>
      </c>
      <c r="NR125" s="11">
        <v>136</v>
      </c>
      <c r="NS125" s="11">
        <f t="shared" si="160"/>
        <v>8364</v>
      </c>
      <c r="NW125" s="3">
        <v>15</v>
      </c>
      <c r="NX125" s="14">
        <v>36.1</v>
      </c>
      <c r="NY125" s="11">
        <v>136</v>
      </c>
      <c r="NZ125" s="11">
        <f t="shared" si="135"/>
        <v>4909.6000000000004</v>
      </c>
      <c r="OG125" s="11">
        <f t="shared" si="136"/>
        <v>0</v>
      </c>
      <c r="ON125" s="11">
        <f t="shared" si="137"/>
        <v>0</v>
      </c>
      <c r="OU125" s="11">
        <f t="shared" si="138"/>
        <v>0</v>
      </c>
      <c r="PB125" s="11">
        <f t="shared" si="139"/>
        <v>0</v>
      </c>
      <c r="PF125" s="3">
        <v>10</v>
      </c>
      <c r="PG125" s="14">
        <v>20.100000000000001</v>
      </c>
      <c r="PH125" s="11">
        <v>137</v>
      </c>
      <c r="PI125" s="11">
        <f t="shared" si="140"/>
        <v>2753.7000000000003</v>
      </c>
      <c r="PP125" s="11">
        <f t="shared" si="141"/>
        <v>0</v>
      </c>
      <c r="PW125" s="11">
        <f t="shared" si="142"/>
        <v>0</v>
      </c>
      <c r="QD125" s="11">
        <f t="shared" si="143"/>
        <v>0</v>
      </c>
      <c r="QK125" s="11">
        <f t="shared" si="144"/>
        <v>0</v>
      </c>
      <c r="QO125" s="3">
        <v>15</v>
      </c>
      <c r="QP125" s="14">
        <v>34</v>
      </c>
      <c r="QQ125" s="11">
        <v>137</v>
      </c>
      <c r="QR125" s="11">
        <f t="shared" si="145"/>
        <v>4658</v>
      </c>
      <c r="QY125" s="11">
        <f t="shared" si="161"/>
        <v>0</v>
      </c>
      <c r="RF125" s="11">
        <f t="shared" si="146"/>
        <v>0</v>
      </c>
      <c r="RT125" s="11">
        <f t="shared" si="148"/>
        <v>0</v>
      </c>
      <c r="RX125" s="3">
        <v>10</v>
      </c>
      <c r="RY125" s="14">
        <v>21.6</v>
      </c>
      <c r="RZ125" s="11">
        <v>139</v>
      </c>
      <c r="SA125" s="11">
        <f t="shared" si="149"/>
        <v>3002.4</v>
      </c>
      <c r="SH125" s="11">
        <f t="shared" si="150"/>
        <v>0</v>
      </c>
      <c r="SO125" s="11">
        <f t="shared" si="151"/>
        <v>0</v>
      </c>
      <c r="SV125" s="11">
        <f t="shared" si="152"/>
        <v>0</v>
      </c>
      <c r="SZ125" s="3">
        <v>10</v>
      </c>
      <c r="TA125" s="14">
        <v>18.899999999999999</v>
      </c>
      <c r="TB125" s="11">
        <v>139</v>
      </c>
      <c r="TC125" s="11">
        <f t="shared" si="153"/>
        <v>2627.1</v>
      </c>
      <c r="TG125" s="3">
        <v>10</v>
      </c>
      <c r="TH125" s="14">
        <v>20.6</v>
      </c>
      <c r="TI125" s="11">
        <v>139</v>
      </c>
      <c r="TJ125" s="11">
        <f t="shared" si="154"/>
        <v>2863.4</v>
      </c>
      <c r="TQ125" s="11">
        <f t="shared" si="155"/>
        <v>0</v>
      </c>
      <c r="TX125" s="11">
        <f t="shared" si="156"/>
        <v>0</v>
      </c>
      <c r="UE125" s="11">
        <f t="shared" si="157"/>
        <v>0</v>
      </c>
      <c r="UL125" s="11">
        <f t="shared" si="158"/>
        <v>0</v>
      </c>
      <c r="US125" s="11">
        <f t="shared" si="159"/>
        <v>0</v>
      </c>
    </row>
    <row r="126" spans="1:565" x14ac:dyDescent="0.2">
      <c r="A126" s="52">
        <v>44709</v>
      </c>
      <c r="B126" s="3">
        <v>40</v>
      </c>
      <c r="C126" s="14">
        <v>71.5</v>
      </c>
      <c r="D126" s="11">
        <v>137</v>
      </c>
      <c r="E126" s="11">
        <f t="shared" si="93"/>
        <v>9795.5</v>
      </c>
      <c r="L126" s="11">
        <f t="shared" si="81"/>
        <v>0</v>
      </c>
      <c r="S126" s="11">
        <f t="shared" si="82"/>
        <v>0</v>
      </c>
      <c r="Z126" s="11">
        <f t="shared" si="83"/>
        <v>0</v>
      </c>
      <c r="AG126" s="11">
        <f t="shared" si="84"/>
        <v>0</v>
      </c>
      <c r="AN126" s="11">
        <f t="shared" si="85"/>
        <v>0</v>
      </c>
      <c r="AR126" s="3">
        <v>25</v>
      </c>
      <c r="AS126" s="14">
        <v>49.7</v>
      </c>
      <c r="AT126" s="11">
        <v>138</v>
      </c>
      <c r="AU126" s="11">
        <f t="shared" si="86"/>
        <v>6858.6</v>
      </c>
      <c r="AY126" s="3">
        <v>15</v>
      </c>
      <c r="AZ126" s="14">
        <v>27.5</v>
      </c>
      <c r="BA126" s="11">
        <v>138</v>
      </c>
      <c r="BB126" s="11">
        <f t="shared" si="87"/>
        <v>3795</v>
      </c>
      <c r="BF126" s="3">
        <v>10</v>
      </c>
      <c r="BG126" s="14">
        <v>18.100000000000001</v>
      </c>
      <c r="BH126" s="11">
        <v>138</v>
      </c>
      <c r="BI126" s="11">
        <f t="shared" si="88"/>
        <v>2497.8000000000002</v>
      </c>
      <c r="BP126" s="11">
        <f t="shared" si="91"/>
        <v>0</v>
      </c>
      <c r="BW126" s="11">
        <f t="shared" si="92"/>
        <v>0</v>
      </c>
      <c r="CA126" s="3">
        <v>40</v>
      </c>
      <c r="CB126" s="14">
        <v>80.7</v>
      </c>
      <c r="CC126" s="11">
        <v>137</v>
      </c>
      <c r="CD126" s="11">
        <f t="shared" si="89"/>
        <v>11055.9</v>
      </c>
      <c r="CK126" s="11">
        <f t="shared" si="90"/>
        <v>0</v>
      </c>
      <c r="CR126" s="11">
        <f t="shared" si="94"/>
        <v>0</v>
      </c>
      <c r="CY126" s="11">
        <f t="shared" si="95"/>
        <v>0</v>
      </c>
      <c r="DF126" s="11">
        <f t="shared" si="98"/>
        <v>0</v>
      </c>
      <c r="DM126" s="11">
        <f t="shared" si="100"/>
        <v>0</v>
      </c>
      <c r="DQ126" s="3">
        <v>10</v>
      </c>
      <c r="DR126" s="14">
        <v>18.8</v>
      </c>
      <c r="DS126" s="11">
        <v>138</v>
      </c>
      <c r="DT126" s="11">
        <f t="shared" si="96"/>
        <v>2594.4</v>
      </c>
      <c r="DX126" s="3">
        <v>7</v>
      </c>
      <c r="DY126" s="14">
        <v>13.8</v>
      </c>
      <c r="DZ126" s="11">
        <v>138</v>
      </c>
      <c r="EA126" s="11">
        <f t="shared" si="99"/>
        <v>1904.4</v>
      </c>
      <c r="EH126" s="11">
        <f t="shared" si="97"/>
        <v>0</v>
      </c>
      <c r="EO126" s="11">
        <f t="shared" si="112"/>
        <v>0</v>
      </c>
      <c r="EV126" s="11">
        <f t="shared" si="101"/>
        <v>0</v>
      </c>
      <c r="FC126" s="11">
        <f t="shared" si="102"/>
        <v>0</v>
      </c>
      <c r="FJ126" s="11">
        <f t="shared" si="103"/>
        <v>0</v>
      </c>
      <c r="FQ126" s="11">
        <f t="shared" si="104"/>
        <v>0</v>
      </c>
      <c r="FX126" s="11">
        <f t="shared" si="105"/>
        <v>0</v>
      </c>
      <c r="GE126" s="11">
        <f t="shared" si="106"/>
        <v>0</v>
      </c>
      <c r="GI126" s="3">
        <v>5</v>
      </c>
      <c r="GJ126" s="14">
        <v>8.6999999999999993</v>
      </c>
      <c r="GK126" s="11">
        <v>138</v>
      </c>
      <c r="GL126" s="11">
        <f t="shared" si="107"/>
        <v>1200.5999999999999</v>
      </c>
      <c r="GS126" s="11">
        <f t="shared" si="108"/>
        <v>0</v>
      </c>
      <c r="GZ126" s="11">
        <f t="shared" si="109"/>
        <v>0</v>
      </c>
      <c r="HG126" s="11">
        <f t="shared" si="110"/>
        <v>0</v>
      </c>
      <c r="HN126" s="11">
        <f t="shared" si="111"/>
        <v>0</v>
      </c>
      <c r="HU126" s="11">
        <f t="shared" si="113"/>
        <v>0</v>
      </c>
      <c r="HY126" s="3">
        <v>15</v>
      </c>
      <c r="HZ126" s="14">
        <v>30.3</v>
      </c>
      <c r="IA126" s="11">
        <v>138</v>
      </c>
      <c r="IB126" s="11">
        <f t="shared" si="114"/>
        <v>4181.4000000000005</v>
      </c>
      <c r="II126" s="11">
        <f t="shared" si="115"/>
        <v>0</v>
      </c>
      <c r="IP126" s="11">
        <f t="shared" si="116"/>
        <v>0</v>
      </c>
      <c r="IT126" s="3">
        <v>10</v>
      </c>
      <c r="IU126" s="14">
        <v>20.5</v>
      </c>
      <c r="IV126" s="11">
        <v>138</v>
      </c>
      <c r="IW126" s="11">
        <f t="shared" si="117"/>
        <v>2829</v>
      </c>
      <c r="JD126" s="11">
        <f t="shared" si="118"/>
        <v>0</v>
      </c>
      <c r="JK126" s="11">
        <f t="shared" si="119"/>
        <v>0</v>
      </c>
      <c r="JR126" s="11">
        <f t="shared" si="120"/>
        <v>0</v>
      </c>
      <c r="JY126" s="11">
        <f t="shared" si="121"/>
        <v>0</v>
      </c>
      <c r="KF126" s="11">
        <f t="shared" si="122"/>
        <v>0</v>
      </c>
      <c r="KM126" s="11">
        <f t="shared" si="123"/>
        <v>0</v>
      </c>
      <c r="KT126" s="11">
        <f t="shared" si="124"/>
        <v>0</v>
      </c>
      <c r="LA126" s="11">
        <f t="shared" si="125"/>
        <v>0</v>
      </c>
      <c r="LH126" s="11">
        <f t="shared" si="126"/>
        <v>0</v>
      </c>
      <c r="LL126" s="3">
        <v>10</v>
      </c>
      <c r="LM126" s="14">
        <v>19.5</v>
      </c>
      <c r="LN126" s="11">
        <v>138</v>
      </c>
      <c r="LO126" s="11">
        <f t="shared" si="127"/>
        <v>2691</v>
      </c>
      <c r="LV126" s="11">
        <f t="shared" si="128"/>
        <v>0</v>
      </c>
      <c r="MC126" s="11">
        <f t="shared" si="129"/>
        <v>0</v>
      </c>
      <c r="MJ126" s="11">
        <f t="shared" si="130"/>
        <v>0</v>
      </c>
      <c r="MQ126" s="11">
        <f t="shared" si="131"/>
        <v>0</v>
      </c>
      <c r="MX126" s="11">
        <f t="shared" si="132"/>
        <v>0</v>
      </c>
      <c r="NB126" s="3">
        <v>20</v>
      </c>
      <c r="NC126" s="14">
        <v>40.1</v>
      </c>
      <c r="ND126" s="11">
        <v>138</v>
      </c>
      <c r="NE126" s="11">
        <f t="shared" si="133"/>
        <v>5533.8</v>
      </c>
      <c r="NF126" s="11">
        <v>30000</v>
      </c>
      <c r="NI126" s="3">
        <v>20</v>
      </c>
      <c r="NJ126" s="14">
        <v>36.4</v>
      </c>
      <c r="NK126" s="11">
        <v>138</v>
      </c>
      <c r="NL126" s="11">
        <f t="shared" si="134"/>
        <v>5023.2</v>
      </c>
      <c r="NP126" s="3">
        <v>20</v>
      </c>
      <c r="NQ126" s="14">
        <v>38.700000000000003</v>
      </c>
      <c r="NR126" s="11">
        <v>137</v>
      </c>
      <c r="NS126" s="11">
        <f t="shared" si="160"/>
        <v>5301.9000000000005</v>
      </c>
      <c r="NW126" s="3">
        <v>5</v>
      </c>
      <c r="NX126" s="14">
        <v>11.4</v>
      </c>
      <c r="NY126" s="11">
        <v>137</v>
      </c>
      <c r="NZ126" s="11">
        <f t="shared" si="135"/>
        <v>1561.8</v>
      </c>
      <c r="OG126" s="11">
        <f t="shared" si="136"/>
        <v>0</v>
      </c>
      <c r="ON126" s="11">
        <f t="shared" si="137"/>
        <v>0</v>
      </c>
      <c r="OU126" s="11">
        <f t="shared" si="138"/>
        <v>0</v>
      </c>
      <c r="PB126" s="11">
        <f t="shared" si="139"/>
        <v>0</v>
      </c>
      <c r="PF126" s="3">
        <v>25</v>
      </c>
      <c r="PG126" s="14">
        <v>46.8</v>
      </c>
      <c r="PH126" s="11">
        <v>137</v>
      </c>
      <c r="PI126" s="11">
        <f t="shared" si="140"/>
        <v>6411.5999999999995</v>
      </c>
      <c r="PP126" s="11">
        <f t="shared" si="141"/>
        <v>0</v>
      </c>
      <c r="PW126" s="11">
        <f t="shared" si="142"/>
        <v>0</v>
      </c>
      <c r="QD126" s="11">
        <f t="shared" si="143"/>
        <v>0</v>
      </c>
      <c r="QK126" s="11">
        <f t="shared" si="144"/>
        <v>0</v>
      </c>
      <c r="QO126" s="3">
        <v>10</v>
      </c>
      <c r="QP126" s="14">
        <v>18.399999999999999</v>
      </c>
      <c r="QQ126" s="11">
        <v>138</v>
      </c>
      <c r="QR126" s="11">
        <f t="shared" si="145"/>
        <v>2539.1999999999998</v>
      </c>
      <c r="QY126" s="11">
        <f t="shared" si="161"/>
        <v>0</v>
      </c>
      <c r="RF126" s="11">
        <f t="shared" si="146"/>
        <v>0</v>
      </c>
      <c r="RT126" s="11">
        <f t="shared" si="148"/>
        <v>0</v>
      </c>
      <c r="RX126" s="3">
        <v>20</v>
      </c>
      <c r="RY126" s="14">
        <v>36</v>
      </c>
      <c r="RZ126" s="11">
        <v>139</v>
      </c>
      <c r="SA126" s="11">
        <f t="shared" si="149"/>
        <v>5004</v>
      </c>
      <c r="SH126" s="11">
        <f t="shared" si="150"/>
        <v>0</v>
      </c>
      <c r="SO126" s="11">
        <f t="shared" si="151"/>
        <v>0</v>
      </c>
      <c r="SV126" s="11">
        <f t="shared" si="152"/>
        <v>0</v>
      </c>
      <c r="TC126" s="11">
        <f t="shared" si="153"/>
        <v>0</v>
      </c>
      <c r="TJ126" s="11">
        <f t="shared" si="154"/>
        <v>0</v>
      </c>
      <c r="TQ126" s="11">
        <f t="shared" si="155"/>
        <v>0</v>
      </c>
      <c r="TX126" s="11">
        <f t="shared" si="156"/>
        <v>0</v>
      </c>
      <c r="UE126" s="11">
        <f t="shared" si="157"/>
        <v>0</v>
      </c>
      <c r="UL126" s="11">
        <f t="shared" si="158"/>
        <v>0</v>
      </c>
      <c r="US126" s="11">
        <f t="shared" si="159"/>
        <v>0</v>
      </c>
    </row>
    <row r="127" spans="1:565" x14ac:dyDescent="0.2">
      <c r="A127" s="52">
        <v>44710</v>
      </c>
      <c r="B127" s="3">
        <v>230</v>
      </c>
      <c r="C127" s="14">
        <v>433</v>
      </c>
      <c r="D127" s="11">
        <v>133</v>
      </c>
      <c r="E127" s="11">
        <f t="shared" si="93"/>
        <v>57589</v>
      </c>
      <c r="L127" s="11">
        <f t="shared" si="81"/>
        <v>0</v>
      </c>
      <c r="S127" s="11">
        <f t="shared" si="82"/>
        <v>0</v>
      </c>
      <c r="Z127" s="11">
        <f t="shared" si="83"/>
        <v>0</v>
      </c>
      <c r="AG127" s="11">
        <f t="shared" si="84"/>
        <v>0</v>
      </c>
      <c r="AK127" s="3">
        <v>15</v>
      </c>
      <c r="AL127" s="14">
        <v>31.6</v>
      </c>
      <c r="AM127" s="11">
        <v>136</v>
      </c>
      <c r="AN127" s="11">
        <f t="shared" si="85"/>
        <v>4297.6000000000004</v>
      </c>
      <c r="AR127" s="3">
        <v>45</v>
      </c>
      <c r="AS127" s="14">
        <v>88.6</v>
      </c>
      <c r="AT127" s="11">
        <v>134</v>
      </c>
      <c r="AU127" s="11">
        <f t="shared" si="86"/>
        <v>11872.4</v>
      </c>
      <c r="AY127" s="3">
        <v>40</v>
      </c>
      <c r="AZ127" s="14">
        <v>76.3</v>
      </c>
      <c r="BA127" s="11">
        <v>134</v>
      </c>
      <c r="BB127" s="11">
        <f t="shared" si="87"/>
        <v>10224.199999999999</v>
      </c>
      <c r="BF127" s="3">
        <v>30</v>
      </c>
      <c r="BG127" s="14">
        <v>60.3</v>
      </c>
      <c r="BH127" s="11">
        <v>134</v>
      </c>
      <c r="BI127" s="11">
        <f t="shared" si="88"/>
        <v>8080.2</v>
      </c>
      <c r="BP127" s="11">
        <f t="shared" si="91"/>
        <v>0</v>
      </c>
      <c r="BW127" s="11">
        <f t="shared" si="92"/>
        <v>0</v>
      </c>
      <c r="CA127" s="3">
        <v>80</v>
      </c>
      <c r="CB127" s="14">
        <v>176.3</v>
      </c>
      <c r="CC127" s="11">
        <v>133</v>
      </c>
      <c r="CD127" s="11">
        <f t="shared" si="89"/>
        <v>23447.9</v>
      </c>
      <c r="CK127" s="11">
        <f t="shared" si="90"/>
        <v>0</v>
      </c>
      <c r="CR127" s="11">
        <f t="shared" si="94"/>
        <v>0</v>
      </c>
      <c r="CY127" s="11">
        <f t="shared" si="95"/>
        <v>0</v>
      </c>
      <c r="DF127" s="11">
        <f t="shared" si="98"/>
        <v>0</v>
      </c>
      <c r="DM127" s="11">
        <f t="shared" si="100"/>
        <v>0</v>
      </c>
      <c r="DQ127" s="3">
        <v>40</v>
      </c>
      <c r="DR127" s="14">
        <v>75.8</v>
      </c>
      <c r="DS127" s="11">
        <v>134</v>
      </c>
      <c r="DT127" s="11">
        <f t="shared" si="96"/>
        <v>10157.199999999999</v>
      </c>
      <c r="DX127" s="3">
        <v>12</v>
      </c>
      <c r="DY127" s="14">
        <v>23</v>
      </c>
      <c r="DZ127" s="11">
        <v>134</v>
      </c>
      <c r="EA127" s="11">
        <f t="shared" si="99"/>
        <v>3082</v>
      </c>
      <c r="EE127" s="3">
        <v>35</v>
      </c>
      <c r="EF127" s="14">
        <v>71.5</v>
      </c>
      <c r="EG127" s="11">
        <v>134</v>
      </c>
      <c r="EH127" s="11">
        <f t="shared" si="97"/>
        <v>9581</v>
      </c>
      <c r="EL127" s="3">
        <v>25</v>
      </c>
      <c r="EM127" s="14">
        <v>50</v>
      </c>
      <c r="EN127" s="11">
        <v>134</v>
      </c>
      <c r="EO127" s="11">
        <f t="shared" si="112"/>
        <v>6700</v>
      </c>
      <c r="EV127" s="11">
        <f t="shared" si="101"/>
        <v>0</v>
      </c>
      <c r="FC127" s="11">
        <f t="shared" si="102"/>
        <v>0</v>
      </c>
      <c r="FJ127" s="11">
        <f t="shared" si="103"/>
        <v>0</v>
      </c>
      <c r="FQ127" s="11">
        <f t="shared" si="104"/>
        <v>0</v>
      </c>
      <c r="FX127" s="11">
        <f t="shared" si="105"/>
        <v>0</v>
      </c>
      <c r="GE127" s="11">
        <f t="shared" si="106"/>
        <v>0</v>
      </c>
      <c r="GI127" s="3">
        <v>35</v>
      </c>
      <c r="GJ127" s="14">
        <v>73.5</v>
      </c>
      <c r="GK127" s="11">
        <v>134</v>
      </c>
      <c r="GL127" s="11">
        <f t="shared" si="107"/>
        <v>9849</v>
      </c>
      <c r="GS127" s="11">
        <f t="shared" si="108"/>
        <v>0</v>
      </c>
      <c r="GZ127" s="11">
        <f t="shared" si="109"/>
        <v>0</v>
      </c>
      <c r="HG127" s="11">
        <f t="shared" si="110"/>
        <v>0</v>
      </c>
      <c r="HN127" s="11">
        <f t="shared" si="111"/>
        <v>0</v>
      </c>
      <c r="HU127" s="11">
        <f t="shared" si="113"/>
        <v>0</v>
      </c>
      <c r="HY127" s="3">
        <v>25</v>
      </c>
      <c r="HZ127" s="14">
        <v>47.6</v>
      </c>
      <c r="IA127" s="11">
        <v>134</v>
      </c>
      <c r="IB127" s="11">
        <f t="shared" si="114"/>
        <v>6378.4000000000005</v>
      </c>
      <c r="II127" s="11">
        <f t="shared" si="115"/>
        <v>0</v>
      </c>
      <c r="IP127" s="11">
        <f t="shared" si="116"/>
        <v>0</v>
      </c>
      <c r="IT127" s="3">
        <v>15</v>
      </c>
      <c r="IU127" s="14">
        <v>28.8</v>
      </c>
      <c r="IV127" s="11">
        <v>134</v>
      </c>
      <c r="IW127" s="11">
        <f t="shared" si="117"/>
        <v>3859.2000000000003</v>
      </c>
      <c r="JD127" s="11">
        <f t="shared" si="118"/>
        <v>0</v>
      </c>
      <c r="JK127" s="11">
        <f t="shared" si="119"/>
        <v>0</v>
      </c>
      <c r="JR127" s="11">
        <f t="shared" si="120"/>
        <v>0</v>
      </c>
      <c r="JY127" s="11">
        <f t="shared" si="121"/>
        <v>0</v>
      </c>
      <c r="KF127" s="11">
        <f t="shared" si="122"/>
        <v>0</v>
      </c>
      <c r="KM127" s="11">
        <f t="shared" si="123"/>
        <v>0</v>
      </c>
      <c r="KT127" s="11">
        <f t="shared" si="124"/>
        <v>0</v>
      </c>
      <c r="LA127" s="11">
        <f t="shared" si="125"/>
        <v>0</v>
      </c>
      <c r="LH127" s="11">
        <f t="shared" si="126"/>
        <v>0</v>
      </c>
      <c r="LL127" s="3">
        <v>35</v>
      </c>
      <c r="LM127" s="14">
        <v>73</v>
      </c>
      <c r="LN127" s="11">
        <v>134</v>
      </c>
      <c r="LO127" s="11">
        <f t="shared" si="127"/>
        <v>9782</v>
      </c>
      <c r="LV127" s="11">
        <f t="shared" si="128"/>
        <v>0</v>
      </c>
      <c r="LZ127" s="3">
        <v>90</v>
      </c>
      <c r="MA127" s="14">
        <v>181.5</v>
      </c>
      <c r="MB127" s="11">
        <v>129</v>
      </c>
      <c r="MC127" s="11">
        <f t="shared" si="129"/>
        <v>23413.5</v>
      </c>
      <c r="MD127" s="11">
        <f>SUM(MC124:MC127)</f>
        <v>45551.600000000006</v>
      </c>
      <c r="MJ127" s="11">
        <f t="shared" si="130"/>
        <v>0</v>
      </c>
      <c r="MQ127" s="11">
        <f t="shared" si="131"/>
        <v>0</v>
      </c>
      <c r="MX127" s="11">
        <f t="shared" si="132"/>
        <v>0</v>
      </c>
      <c r="NB127" s="3">
        <v>60</v>
      </c>
      <c r="NC127" s="14">
        <v>121.9</v>
      </c>
      <c r="ND127" s="11">
        <v>134</v>
      </c>
      <c r="NE127" s="11">
        <f t="shared" si="133"/>
        <v>16334.6</v>
      </c>
      <c r="NG127" s="11">
        <f>SUM(NE107:NE127)</f>
        <v>209523.30000000002</v>
      </c>
      <c r="NI127" s="3">
        <v>10</v>
      </c>
      <c r="NJ127" s="14">
        <v>17.5</v>
      </c>
      <c r="NK127" s="11">
        <v>134</v>
      </c>
      <c r="NL127" s="11">
        <f t="shared" si="134"/>
        <v>2345</v>
      </c>
      <c r="NP127" s="3">
        <v>60</v>
      </c>
      <c r="NQ127" s="14">
        <v>114.1</v>
      </c>
      <c r="NR127" s="11">
        <v>133</v>
      </c>
      <c r="NS127" s="11">
        <f t="shared" si="160"/>
        <v>15175.3</v>
      </c>
      <c r="NW127" s="3">
        <v>25</v>
      </c>
      <c r="NX127" s="14">
        <v>54</v>
      </c>
      <c r="NY127" s="11">
        <v>133</v>
      </c>
      <c r="NZ127" s="11">
        <f t="shared" si="135"/>
        <v>7182</v>
      </c>
      <c r="OG127" s="11">
        <f t="shared" si="136"/>
        <v>0</v>
      </c>
      <c r="ON127" s="11">
        <f t="shared" si="137"/>
        <v>0</v>
      </c>
      <c r="OU127" s="11">
        <f t="shared" si="138"/>
        <v>0</v>
      </c>
      <c r="PB127" s="11">
        <f t="shared" si="139"/>
        <v>0</v>
      </c>
      <c r="PF127" s="3">
        <v>25</v>
      </c>
      <c r="PG127" s="14">
        <v>49.6</v>
      </c>
      <c r="PH127" s="11">
        <v>133</v>
      </c>
      <c r="PI127" s="11">
        <f t="shared" si="140"/>
        <v>6596.8</v>
      </c>
      <c r="PP127" s="11">
        <f t="shared" si="141"/>
        <v>0</v>
      </c>
      <c r="PW127" s="11">
        <f t="shared" si="142"/>
        <v>0</v>
      </c>
      <c r="QD127" s="11">
        <f t="shared" si="143"/>
        <v>0</v>
      </c>
      <c r="QK127" s="11">
        <f t="shared" si="144"/>
        <v>0</v>
      </c>
      <c r="QO127" s="3">
        <v>30</v>
      </c>
      <c r="QP127" s="14">
        <v>58.8</v>
      </c>
      <c r="QQ127" s="11">
        <v>134</v>
      </c>
      <c r="QR127" s="11">
        <f t="shared" si="145"/>
        <v>7879.2</v>
      </c>
      <c r="QY127" s="11">
        <f t="shared" si="161"/>
        <v>0</v>
      </c>
      <c r="RF127" s="11">
        <f t="shared" si="146"/>
        <v>0</v>
      </c>
      <c r="RT127" s="11">
        <f t="shared" si="148"/>
        <v>0</v>
      </c>
      <c r="RX127" s="3">
        <v>10</v>
      </c>
      <c r="RY127" s="14">
        <v>19</v>
      </c>
      <c r="RZ127" s="11">
        <v>136</v>
      </c>
      <c r="SA127" s="11">
        <f t="shared" si="149"/>
        <v>2584</v>
      </c>
      <c r="SH127" s="11">
        <f t="shared" si="150"/>
        <v>0</v>
      </c>
      <c r="SO127" s="11">
        <f t="shared" si="151"/>
        <v>0</v>
      </c>
      <c r="SV127" s="11">
        <f t="shared" si="152"/>
        <v>0</v>
      </c>
      <c r="SZ127" s="3">
        <v>35</v>
      </c>
      <c r="TA127" s="14">
        <v>67.5</v>
      </c>
      <c r="TB127" s="11">
        <v>134</v>
      </c>
      <c r="TC127" s="11">
        <f t="shared" si="153"/>
        <v>9045</v>
      </c>
      <c r="TG127" s="3">
        <v>20</v>
      </c>
      <c r="TH127" s="14">
        <v>41.1</v>
      </c>
      <c r="TI127" s="11">
        <v>134</v>
      </c>
      <c r="TJ127" s="11">
        <f t="shared" si="154"/>
        <v>5507.4000000000005</v>
      </c>
      <c r="TQ127" s="11">
        <f t="shared" si="155"/>
        <v>0</v>
      </c>
      <c r="TX127" s="11">
        <f t="shared" si="156"/>
        <v>0</v>
      </c>
      <c r="UE127" s="11">
        <f t="shared" si="157"/>
        <v>0</v>
      </c>
      <c r="UL127" s="11">
        <f t="shared" si="158"/>
        <v>0</v>
      </c>
      <c r="US127" s="11">
        <f t="shared" si="159"/>
        <v>0</v>
      </c>
    </row>
    <row r="128" spans="1:565" x14ac:dyDescent="0.2">
      <c r="A128" s="52">
        <v>44711</v>
      </c>
      <c r="B128" s="3">
        <v>50</v>
      </c>
      <c r="C128" s="14">
        <v>92.8</v>
      </c>
      <c r="D128" s="11">
        <v>129</v>
      </c>
      <c r="E128" s="11">
        <f t="shared" si="93"/>
        <v>11971.199999999999</v>
      </c>
      <c r="I128" s="3">
        <v>5</v>
      </c>
      <c r="J128" s="14">
        <v>8.6999999999999993</v>
      </c>
      <c r="K128" s="11">
        <v>130</v>
      </c>
      <c r="L128" s="11">
        <f t="shared" si="81"/>
        <v>1131</v>
      </c>
      <c r="S128" s="11">
        <f t="shared" si="82"/>
        <v>0</v>
      </c>
      <c r="Z128" s="11">
        <f t="shared" si="83"/>
        <v>0</v>
      </c>
      <c r="AG128" s="11">
        <f t="shared" si="84"/>
        <v>0</v>
      </c>
      <c r="AN128" s="11">
        <f t="shared" si="85"/>
        <v>0</v>
      </c>
      <c r="AR128" s="3">
        <v>30</v>
      </c>
      <c r="AS128" s="14">
        <v>62</v>
      </c>
      <c r="AT128" s="11">
        <v>130</v>
      </c>
      <c r="AU128" s="11">
        <f t="shared" si="86"/>
        <v>8060</v>
      </c>
      <c r="AY128" s="3">
        <v>25</v>
      </c>
      <c r="AZ128" s="14">
        <v>49.5</v>
      </c>
      <c r="BA128" s="11">
        <v>130</v>
      </c>
      <c r="BB128" s="11">
        <f t="shared" si="87"/>
        <v>6435</v>
      </c>
      <c r="BI128" s="11">
        <f t="shared" si="88"/>
        <v>0</v>
      </c>
      <c r="BP128" s="11">
        <f t="shared" si="91"/>
        <v>0</v>
      </c>
      <c r="BW128" s="11">
        <f t="shared" si="92"/>
        <v>0</v>
      </c>
      <c r="CA128" s="3">
        <v>40</v>
      </c>
      <c r="CB128" s="14">
        <v>74.599999999999994</v>
      </c>
      <c r="CC128" s="11">
        <v>129</v>
      </c>
      <c r="CD128" s="11">
        <f t="shared" si="89"/>
        <v>9623.4</v>
      </c>
      <c r="CK128" s="11">
        <f t="shared" si="90"/>
        <v>0</v>
      </c>
      <c r="CR128" s="11">
        <f t="shared" si="94"/>
        <v>0</v>
      </c>
      <c r="CY128" s="11">
        <f t="shared" si="95"/>
        <v>0</v>
      </c>
      <c r="DF128" s="11">
        <f t="shared" si="98"/>
        <v>0</v>
      </c>
      <c r="DM128" s="11">
        <f t="shared" si="100"/>
        <v>0</v>
      </c>
      <c r="DQ128" s="3">
        <v>20</v>
      </c>
      <c r="DR128" s="14">
        <v>34.700000000000003</v>
      </c>
      <c r="DS128" s="11">
        <v>130</v>
      </c>
      <c r="DT128" s="11">
        <f t="shared" si="96"/>
        <v>4511</v>
      </c>
      <c r="DX128" s="3">
        <v>5</v>
      </c>
      <c r="DY128" s="14">
        <v>9.6999999999999993</v>
      </c>
      <c r="DZ128" s="11">
        <v>130</v>
      </c>
      <c r="EA128" s="11">
        <f t="shared" si="99"/>
        <v>1261</v>
      </c>
      <c r="EG128" s="11">
        <v>130</v>
      </c>
      <c r="EH128" s="11">
        <f t="shared" si="97"/>
        <v>0</v>
      </c>
      <c r="EL128" s="3">
        <v>12</v>
      </c>
      <c r="EM128" s="14">
        <v>22.8</v>
      </c>
      <c r="EN128" s="11">
        <v>130</v>
      </c>
      <c r="EO128" s="11">
        <f t="shared" si="112"/>
        <v>2964</v>
      </c>
      <c r="EV128" s="11">
        <f t="shared" si="101"/>
        <v>0</v>
      </c>
      <c r="FC128" s="11">
        <f t="shared" si="102"/>
        <v>0</v>
      </c>
      <c r="FJ128" s="11">
        <f t="shared" si="103"/>
        <v>0</v>
      </c>
      <c r="FQ128" s="11">
        <f t="shared" si="104"/>
        <v>0</v>
      </c>
      <c r="FX128" s="11">
        <f t="shared" si="105"/>
        <v>0</v>
      </c>
      <c r="GE128" s="11">
        <f t="shared" si="106"/>
        <v>0</v>
      </c>
      <c r="GL128" s="11">
        <f t="shared" si="107"/>
        <v>0</v>
      </c>
      <c r="GS128" s="11">
        <f t="shared" si="108"/>
        <v>0</v>
      </c>
      <c r="GZ128" s="11">
        <f t="shared" si="109"/>
        <v>0</v>
      </c>
      <c r="HG128" s="11">
        <f t="shared" si="110"/>
        <v>0</v>
      </c>
      <c r="HN128" s="11">
        <f t="shared" si="111"/>
        <v>0</v>
      </c>
      <c r="HU128" s="11">
        <f t="shared" si="113"/>
        <v>0</v>
      </c>
      <c r="HY128" s="3">
        <v>15</v>
      </c>
      <c r="HZ128" s="14">
        <v>30</v>
      </c>
      <c r="IA128" s="11">
        <v>130</v>
      </c>
      <c r="IB128" s="11">
        <f t="shared" si="114"/>
        <v>3900</v>
      </c>
      <c r="II128" s="11">
        <f t="shared" si="115"/>
        <v>0</v>
      </c>
      <c r="IP128" s="11">
        <f t="shared" si="116"/>
        <v>0</v>
      </c>
      <c r="IW128" s="11">
        <f t="shared" si="117"/>
        <v>0</v>
      </c>
      <c r="JD128" s="11">
        <f t="shared" si="118"/>
        <v>0</v>
      </c>
      <c r="JK128" s="11">
        <f t="shared" si="119"/>
        <v>0</v>
      </c>
      <c r="JR128" s="11">
        <f t="shared" si="120"/>
        <v>0</v>
      </c>
      <c r="JY128" s="11">
        <f t="shared" si="121"/>
        <v>0</v>
      </c>
      <c r="KF128" s="11">
        <f t="shared" si="122"/>
        <v>0</v>
      </c>
      <c r="KM128" s="11">
        <f t="shared" si="123"/>
        <v>0</v>
      </c>
      <c r="KT128" s="11">
        <f t="shared" si="124"/>
        <v>0</v>
      </c>
      <c r="LA128" s="11">
        <f t="shared" si="125"/>
        <v>0</v>
      </c>
      <c r="LH128" s="11">
        <f t="shared" si="126"/>
        <v>0</v>
      </c>
      <c r="LO128" s="11">
        <f t="shared" si="127"/>
        <v>0</v>
      </c>
      <c r="LV128" s="11">
        <f t="shared" si="128"/>
        <v>0</v>
      </c>
      <c r="MC128" s="11">
        <f t="shared" si="129"/>
        <v>0</v>
      </c>
      <c r="ME128" s="11">
        <f>MD127+ME123</f>
        <v>88551.6</v>
      </c>
      <c r="MJ128" s="11">
        <f t="shared" si="130"/>
        <v>0</v>
      </c>
      <c r="MQ128" s="11">
        <f t="shared" si="131"/>
        <v>0</v>
      </c>
      <c r="MX128" s="11">
        <f t="shared" si="132"/>
        <v>0</v>
      </c>
      <c r="NB128" s="3">
        <v>25</v>
      </c>
      <c r="NC128" s="14">
        <v>50</v>
      </c>
      <c r="ND128" s="11">
        <v>130</v>
      </c>
      <c r="NE128" s="34">
        <f>NC128*ND128</f>
        <v>6500</v>
      </c>
      <c r="NF128" s="11">
        <v>30000</v>
      </c>
      <c r="NG128" s="11">
        <f>NG127-NF126-NF122-NF119-NF115-NF110-NF109-NF128</f>
        <v>1523.3000000000175</v>
      </c>
      <c r="NJ128" s="3"/>
      <c r="NL128" s="11">
        <f t="shared" si="134"/>
        <v>0</v>
      </c>
      <c r="NP128" s="3">
        <v>15</v>
      </c>
      <c r="NQ128" s="14">
        <v>25.7</v>
      </c>
      <c r="NR128" s="11">
        <v>129</v>
      </c>
      <c r="NS128" s="11">
        <f t="shared" si="160"/>
        <v>3315.2999999999997</v>
      </c>
      <c r="NZ128" s="11">
        <f t="shared" si="135"/>
        <v>0</v>
      </c>
      <c r="OG128" s="11">
        <f t="shared" si="136"/>
        <v>0</v>
      </c>
      <c r="ON128" s="11">
        <f t="shared" si="137"/>
        <v>0</v>
      </c>
      <c r="OU128" s="11">
        <f t="shared" si="138"/>
        <v>0</v>
      </c>
      <c r="PB128" s="11">
        <f t="shared" si="139"/>
        <v>0</v>
      </c>
      <c r="PI128" s="11">
        <f t="shared" si="140"/>
        <v>0</v>
      </c>
      <c r="PP128" s="11">
        <f t="shared" si="141"/>
        <v>0</v>
      </c>
      <c r="PW128" s="11">
        <f t="shared" si="142"/>
        <v>0</v>
      </c>
      <c r="QD128" s="11">
        <f t="shared" si="143"/>
        <v>0</v>
      </c>
      <c r="QK128" s="11">
        <f t="shared" si="144"/>
        <v>0</v>
      </c>
      <c r="QO128" s="3">
        <v>10</v>
      </c>
      <c r="QP128" s="14">
        <v>19.2</v>
      </c>
      <c r="QQ128" s="11">
        <v>130</v>
      </c>
      <c r="QR128" s="11">
        <f t="shared" si="145"/>
        <v>2496</v>
      </c>
      <c r="QY128" s="11">
        <f t="shared" si="161"/>
        <v>0</v>
      </c>
      <c r="RF128" s="11">
        <f t="shared" si="146"/>
        <v>0</v>
      </c>
      <c r="RT128" s="11">
        <f t="shared" si="148"/>
        <v>0</v>
      </c>
      <c r="SA128" s="11">
        <f t="shared" si="149"/>
        <v>0</v>
      </c>
      <c r="SH128" s="11">
        <f t="shared" si="150"/>
        <v>0</v>
      </c>
      <c r="SL128" s="3">
        <v>10</v>
      </c>
      <c r="SM128" s="14">
        <v>20.2</v>
      </c>
      <c r="SN128" s="11">
        <v>130</v>
      </c>
      <c r="SO128" s="11">
        <f t="shared" si="151"/>
        <v>2626</v>
      </c>
      <c r="SV128" s="11">
        <f t="shared" si="152"/>
        <v>0</v>
      </c>
      <c r="TC128" s="11">
        <f t="shared" si="153"/>
        <v>0</v>
      </c>
      <c r="TJ128" s="11">
        <f t="shared" si="154"/>
        <v>0</v>
      </c>
      <c r="TQ128" s="11">
        <f t="shared" si="155"/>
        <v>0</v>
      </c>
      <c r="TX128" s="11">
        <f t="shared" si="156"/>
        <v>0</v>
      </c>
      <c r="UE128" s="11">
        <f t="shared" si="157"/>
        <v>0</v>
      </c>
      <c r="UL128" s="11">
        <f t="shared" si="158"/>
        <v>0</v>
      </c>
      <c r="US128" s="11">
        <f t="shared" si="159"/>
        <v>0</v>
      </c>
    </row>
    <row r="129" spans="1:565" x14ac:dyDescent="0.2">
      <c r="A129" s="52">
        <v>44712</v>
      </c>
      <c r="B129" s="3">
        <v>110</v>
      </c>
      <c r="C129" s="14">
        <v>200.9</v>
      </c>
      <c r="D129" s="11">
        <v>126</v>
      </c>
      <c r="E129" s="11">
        <f t="shared" si="93"/>
        <v>25313.4</v>
      </c>
      <c r="I129" s="3">
        <v>10</v>
      </c>
      <c r="J129" s="14">
        <v>23.2</v>
      </c>
      <c r="K129" s="11">
        <v>127</v>
      </c>
      <c r="L129" s="11">
        <f t="shared" si="81"/>
        <v>2946.4</v>
      </c>
      <c r="S129" s="11">
        <f t="shared" si="82"/>
        <v>0</v>
      </c>
      <c r="Z129" s="11">
        <f t="shared" si="83"/>
        <v>0</v>
      </c>
      <c r="AG129" s="11">
        <f t="shared" si="84"/>
        <v>0</v>
      </c>
      <c r="AK129" s="3">
        <v>10</v>
      </c>
      <c r="AL129" s="14">
        <v>22.2</v>
      </c>
      <c r="AM129" s="11">
        <v>131</v>
      </c>
      <c r="AN129" s="11">
        <f t="shared" si="85"/>
        <v>2908.2</v>
      </c>
      <c r="AR129" s="3">
        <v>30</v>
      </c>
      <c r="AS129" s="14">
        <v>68.2</v>
      </c>
      <c r="AT129" s="11">
        <v>127</v>
      </c>
      <c r="AU129" s="11">
        <f t="shared" si="86"/>
        <v>8661.4</v>
      </c>
      <c r="AY129" s="3">
        <v>25</v>
      </c>
      <c r="AZ129" s="14">
        <v>55.1</v>
      </c>
      <c r="BA129" s="11">
        <v>127</v>
      </c>
      <c r="BB129" s="11">
        <f t="shared" si="87"/>
        <v>6997.7</v>
      </c>
      <c r="BF129" s="3">
        <v>16</v>
      </c>
      <c r="BG129" s="14">
        <v>29.7</v>
      </c>
      <c r="BH129" s="11">
        <v>127</v>
      </c>
      <c r="BI129" s="11">
        <f t="shared" si="88"/>
        <v>3771.9</v>
      </c>
      <c r="BP129" s="11">
        <f t="shared" si="91"/>
        <v>0</v>
      </c>
      <c r="BW129" s="11">
        <f t="shared" si="92"/>
        <v>0</v>
      </c>
      <c r="CA129" s="3">
        <v>60</v>
      </c>
      <c r="CB129" s="14">
        <v>127.1</v>
      </c>
      <c r="CC129" s="11">
        <v>126</v>
      </c>
      <c r="CD129" s="11">
        <f t="shared" si="89"/>
        <v>16014.599999999999</v>
      </c>
      <c r="CK129" s="11">
        <f t="shared" si="90"/>
        <v>0</v>
      </c>
      <c r="CR129" s="11">
        <f t="shared" si="94"/>
        <v>0</v>
      </c>
      <c r="CY129" s="11">
        <f t="shared" si="95"/>
        <v>0</v>
      </c>
      <c r="DF129" s="11">
        <f t="shared" si="98"/>
        <v>0</v>
      </c>
      <c r="DM129" s="11">
        <f t="shared" si="100"/>
        <v>0</v>
      </c>
      <c r="DQ129" s="3">
        <v>15</v>
      </c>
      <c r="DR129" s="14">
        <v>35.299999999999997</v>
      </c>
      <c r="DS129" s="11">
        <v>127</v>
      </c>
      <c r="DT129" s="11">
        <f t="shared" si="96"/>
        <v>4483.0999999999995</v>
      </c>
      <c r="DX129" s="3">
        <v>10</v>
      </c>
      <c r="DY129" s="14">
        <v>17.8</v>
      </c>
      <c r="DZ129" s="11">
        <v>127</v>
      </c>
      <c r="EA129" s="11">
        <f t="shared" si="99"/>
        <v>2260.6</v>
      </c>
      <c r="EE129" s="3">
        <v>15</v>
      </c>
      <c r="EF129" s="14">
        <v>29.9</v>
      </c>
      <c r="EG129" s="11">
        <v>127</v>
      </c>
      <c r="EH129" s="11">
        <f t="shared" si="97"/>
        <v>3797.2999999999997</v>
      </c>
      <c r="EL129" s="3">
        <v>12</v>
      </c>
      <c r="EM129" s="14">
        <v>27.2</v>
      </c>
      <c r="EN129" s="11">
        <v>127</v>
      </c>
      <c r="EO129" s="11">
        <f t="shared" si="112"/>
        <v>3454.4</v>
      </c>
      <c r="EV129" s="11">
        <f t="shared" si="101"/>
        <v>0</v>
      </c>
      <c r="FC129" s="11">
        <f t="shared" si="102"/>
        <v>0</v>
      </c>
      <c r="FJ129" s="11">
        <f t="shared" si="103"/>
        <v>0</v>
      </c>
      <c r="FN129" s="3">
        <v>5</v>
      </c>
      <c r="FO129" s="14">
        <v>9.8000000000000007</v>
      </c>
      <c r="FP129" s="11">
        <v>127</v>
      </c>
      <c r="FQ129" s="11">
        <f t="shared" si="104"/>
        <v>1244.6000000000001</v>
      </c>
      <c r="FX129" s="11">
        <f t="shared" si="105"/>
        <v>0</v>
      </c>
      <c r="GE129" s="11">
        <f t="shared" si="106"/>
        <v>0</v>
      </c>
      <c r="GI129" s="3">
        <v>10</v>
      </c>
      <c r="GJ129" s="14">
        <v>19.5</v>
      </c>
      <c r="GK129" s="11">
        <v>127</v>
      </c>
      <c r="GL129" s="11">
        <f t="shared" si="107"/>
        <v>2476.5</v>
      </c>
      <c r="GS129" s="11">
        <f t="shared" si="108"/>
        <v>0</v>
      </c>
      <c r="GZ129" s="11">
        <f t="shared" si="109"/>
        <v>0</v>
      </c>
      <c r="HG129" s="11">
        <f t="shared" si="110"/>
        <v>0</v>
      </c>
      <c r="HN129" s="11">
        <f t="shared" si="111"/>
        <v>0</v>
      </c>
      <c r="HU129" s="11">
        <f t="shared" si="113"/>
        <v>0</v>
      </c>
      <c r="HY129" s="3">
        <v>15</v>
      </c>
      <c r="HZ129" s="14">
        <v>31.9</v>
      </c>
      <c r="IA129" s="11">
        <v>127</v>
      </c>
      <c r="IB129" s="11">
        <f t="shared" si="114"/>
        <v>4051.2999999999997</v>
      </c>
      <c r="II129" s="11">
        <f t="shared" si="115"/>
        <v>0</v>
      </c>
      <c r="IP129" s="11">
        <f t="shared" si="116"/>
        <v>0</v>
      </c>
      <c r="IT129" s="3">
        <v>15</v>
      </c>
      <c r="IU129" s="14">
        <v>27.9</v>
      </c>
      <c r="IV129" s="11">
        <v>127</v>
      </c>
      <c r="IW129" s="11">
        <f t="shared" si="117"/>
        <v>3543.2999999999997</v>
      </c>
      <c r="JD129" s="11">
        <f t="shared" si="118"/>
        <v>0</v>
      </c>
      <c r="JK129" s="11">
        <f t="shared" si="119"/>
        <v>0</v>
      </c>
      <c r="JR129" s="11">
        <f t="shared" si="120"/>
        <v>0</v>
      </c>
      <c r="JY129" s="11">
        <f t="shared" si="121"/>
        <v>0</v>
      </c>
      <c r="KF129" s="11">
        <f t="shared" si="122"/>
        <v>0</v>
      </c>
      <c r="KM129" s="11">
        <f t="shared" si="123"/>
        <v>0</v>
      </c>
      <c r="KT129" s="11">
        <f t="shared" si="124"/>
        <v>0</v>
      </c>
      <c r="LA129" s="11">
        <f t="shared" si="125"/>
        <v>0</v>
      </c>
      <c r="LH129" s="11">
        <f t="shared" si="126"/>
        <v>0</v>
      </c>
      <c r="LL129" s="3">
        <v>10</v>
      </c>
      <c r="LM129" s="14">
        <v>21.7</v>
      </c>
      <c r="LN129" s="11">
        <v>127</v>
      </c>
      <c r="LO129" s="11">
        <f t="shared" si="127"/>
        <v>2755.9</v>
      </c>
      <c r="LV129" s="11">
        <f t="shared" si="128"/>
        <v>0</v>
      </c>
      <c r="LZ129" s="3">
        <v>40</v>
      </c>
      <c r="MA129" s="14">
        <v>90</v>
      </c>
      <c r="MB129" s="11">
        <v>125</v>
      </c>
      <c r="MC129" s="11">
        <f t="shared" si="129"/>
        <v>11250</v>
      </c>
      <c r="MD129" s="11">
        <v>40000</v>
      </c>
      <c r="ME129" s="10">
        <f>ME128-MD129</f>
        <v>48551.600000000006</v>
      </c>
      <c r="MJ129" s="11">
        <f t="shared" si="130"/>
        <v>0</v>
      </c>
      <c r="MQ129" s="11">
        <f t="shared" si="131"/>
        <v>0</v>
      </c>
      <c r="MX129" s="11">
        <f t="shared" si="132"/>
        <v>0</v>
      </c>
      <c r="NB129" s="3">
        <v>25</v>
      </c>
      <c r="NC129" s="14">
        <v>58.3</v>
      </c>
      <c r="ND129" s="11">
        <v>127</v>
      </c>
      <c r="NE129" s="11">
        <f t="shared" si="133"/>
        <v>7404.0999999999995</v>
      </c>
      <c r="NG129" s="11">
        <f>NG128+NG110</f>
        <v>15542.300000000017</v>
      </c>
      <c r="NI129" s="3">
        <v>43</v>
      </c>
      <c r="NJ129" s="14">
        <v>78.7</v>
      </c>
      <c r="NK129" s="11">
        <v>127</v>
      </c>
      <c r="NL129" s="11">
        <f t="shared" si="134"/>
        <v>9994.9</v>
      </c>
      <c r="NM129" s="11">
        <f>SUM(NL114:NL129)</f>
        <v>182246.6</v>
      </c>
      <c r="NN129" s="28">
        <f>NM129+NN116</f>
        <v>200220.6</v>
      </c>
      <c r="NP129" s="3">
        <v>30</v>
      </c>
      <c r="NQ129" s="14">
        <v>50.7</v>
      </c>
      <c r="NR129" s="11">
        <v>126</v>
      </c>
      <c r="NS129" s="11">
        <f t="shared" si="160"/>
        <v>6388.2000000000007</v>
      </c>
      <c r="NW129" s="3">
        <v>15</v>
      </c>
      <c r="NX129" s="14">
        <v>35.299999999999997</v>
      </c>
      <c r="NY129" s="11">
        <v>126</v>
      </c>
      <c r="NZ129" s="11">
        <f t="shared" si="135"/>
        <v>4447.7999999999993</v>
      </c>
      <c r="OG129" s="11">
        <f t="shared" si="136"/>
        <v>0</v>
      </c>
      <c r="ON129" s="11">
        <f t="shared" si="137"/>
        <v>0</v>
      </c>
      <c r="OU129" s="11">
        <f t="shared" si="138"/>
        <v>0</v>
      </c>
      <c r="PB129" s="11">
        <f t="shared" si="139"/>
        <v>0</v>
      </c>
      <c r="PF129" s="3">
        <v>15</v>
      </c>
      <c r="PG129" s="14">
        <v>35.700000000000003</v>
      </c>
      <c r="PH129" s="11">
        <v>126</v>
      </c>
      <c r="PI129" s="11">
        <f t="shared" si="140"/>
        <v>4498.2000000000007</v>
      </c>
      <c r="PP129" s="11">
        <f t="shared" si="141"/>
        <v>0</v>
      </c>
      <c r="PW129" s="11">
        <f t="shared" si="142"/>
        <v>0</v>
      </c>
      <c r="QD129" s="11">
        <f t="shared" si="143"/>
        <v>0</v>
      </c>
      <c r="QK129" s="11">
        <f t="shared" si="144"/>
        <v>0</v>
      </c>
      <c r="QO129" s="3">
        <v>10</v>
      </c>
      <c r="QP129" s="14">
        <v>23.2</v>
      </c>
      <c r="QQ129" s="11">
        <v>127</v>
      </c>
      <c r="QR129" s="11">
        <f t="shared" si="145"/>
        <v>2946.4</v>
      </c>
      <c r="QY129" s="11">
        <f t="shared" si="161"/>
        <v>0</v>
      </c>
      <c r="RF129" s="11">
        <f t="shared" si="146"/>
        <v>0</v>
      </c>
      <c r="RT129" s="11">
        <f t="shared" si="148"/>
        <v>0</v>
      </c>
      <c r="SA129" s="11">
        <f t="shared" si="149"/>
        <v>0</v>
      </c>
      <c r="SH129" s="11">
        <f t="shared" si="150"/>
        <v>0</v>
      </c>
      <c r="SO129" s="11">
        <f t="shared" si="151"/>
        <v>0</v>
      </c>
      <c r="SV129" s="11">
        <f t="shared" si="152"/>
        <v>0</v>
      </c>
      <c r="SZ129" s="3">
        <v>15</v>
      </c>
      <c r="TA129" s="14">
        <v>33.799999999999997</v>
      </c>
      <c r="TB129" s="11">
        <v>129</v>
      </c>
      <c r="TC129" s="11">
        <f t="shared" si="153"/>
        <v>4360.2</v>
      </c>
      <c r="TG129" s="3">
        <v>10</v>
      </c>
      <c r="TH129" s="14">
        <v>20.6</v>
      </c>
      <c r="TI129" s="11">
        <v>129</v>
      </c>
      <c r="TJ129" s="11">
        <f t="shared" si="154"/>
        <v>2657.4</v>
      </c>
      <c r="TQ129" s="11">
        <f t="shared" si="155"/>
        <v>0</v>
      </c>
      <c r="TX129" s="11">
        <f t="shared" si="156"/>
        <v>0</v>
      </c>
      <c r="UE129" s="11">
        <f t="shared" si="157"/>
        <v>0</v>
      </c>
      <c r="UL129" s="11">
        <f t="shared" si="158"/>
        <v>0</v>
      </c>
      <c r="US129" s="11">
        <f t="shared" si="159"/>
        <v>0</v>
      </c>
    </row>
    <row r="130" spans="1:565" x14ac:dyDescent="0.2">
      <c r="A130" s="52">
        <v>44713</v>
      </c>
      <c r="B130" s="3">
        <v>100</v>
      </c>
      <c r="C130" s="14">
        <v>219.5</v>
      </c>
      <c r="D130" s="11">
        <v>129</v>
      </c>
      <c r="E130" s="11">
        <f t="shared" si="93"/>
        <v>28315.5</v>
      </c>
      <c r="L130" s="11">
        <f t="shared" si="81"/>
        <v>0</v>
      </c>
      <c r="S130" s="11">
        <f t="shared" si="82"/>
        <v>0</v>
      </c>
      <c r="Z130" s="11">
        <f t="shared" si="83"/>
        <v>0</v>
      </c>
      <c r="AG130" s="11">
        <f t="shared" si="84"/>
        <v>0</v>
      </c>
      <c r="AN130" s="11">
        <f t="shared" si="85"/>
        <v>0</v>
      </c>
      <c r="AU130" s="11">
        <f t="shared" si="86"/>
        <v>0</v>
      </c>
      <c r="BB130" s="11">
        <f t="shared" si="87"/>
        <v>0</v>
      </c>
      <c r="BF130" s="3">
        <v>16</v>
      </c>
      <c r="BG130" s="14">
        <v>33.4</v>
      </c>
      <c r="BI130" s="11">
        <f t="shared" si="88"/>
        <v>0</v>
      </c>
      <c r="BP130" s="11">
        <f t="shared" si="91"/>
        <v>0</v>
      </c>
      <c r="BW130" s="11">
        <f t="shared" si="92"/>
        <v>0</v>
      </c>
      <c r="CA130" s="3">
        <v>55</v>
      </c>
      <c r="CB130" s="14">
        <v>118.2</v>
      </c>
      <c r="CC130" s="11">
        <v>129</v>
      </c>
      <c r="CD130" s="11">
        <f t="shared" si="89"/>
        <v>15247.800000000001</v>
      </c>
      <c r="CK130" s="11">
        <f t="shared" si="90"/>
        <v>0</v>
      </c>
      <c r="CR130" s="11">
        <f t="shared" si="94"/>
        <v>0</v>
      </c>
      <c r="CY130" s="11">
        <f t="shared" si="95"/>
        <v>0</v>
      </c>
      <c r="DF130" s="11">
        <f t="shared" si="98"/>
        <v>0</v>
      </c>
      <c r="DM130" s="11">
        <f t="shared" si="100"/>
        <v>0</v>
      </c>
      <c r="DQ130" s="3">
        <v>30</v>
      </c>
      <c r="DR130" s="14">
        <v>64.2</v>
      </c>
      <c r="DS130" s="11">
        <v>130</v>
      </c>
      <c r="DT130" s="11">
        <f t="shared" si="96"/>
        <v>8346</v>
      </c>
      <c r="DX130" s="3">
        <v>7</v>
      </c>
      <c r="DY130" s="14">
        <v>14.2</v>
      </c>
      <c r="DZ130" s="11">
        <v>130</v>
      </c>
      <c r="EA130" s="11">
        <f t="shared" si="99"/>
        <v>1846</v>
      </c>
      <c r="EE130" s="3">
        <v>15</v>
      </c>
      <c r="EF130" s="14">
        <v>32.700000000000003</v>
      </c>
      <c r="EG130" s="11">
        <v>130</v>
      </c>
      <c r="EH130" s="11">
        <f t="shared" si="97"/>
        <v>4251</v>
      </c>
      <c r="EL130" s="3">
        <v>10</v>
      </c>
      <c r="EM130" s="14">
        <v>26.7</v>
      </c>
      <c r="EN130" s="11">
        <v>130</v>
      </c>
      <c r="EO130" s="11">
        <f t="shared" si="112"/>
        <v>3471</v>
      </c>
      <c r="EV130" s="11">
        <f t="shared" si="101"/>
        <v>0</v>
      </c>
      <c r="FC130" s="11">
        <f t="shared" si="102"/>
        <v>0</v>
      </c>
      <c r="FJ130" s="11">
        <f t="shared" si="103"/>
        <v>0</v>
      </c>
      <c r="FN130" s="3">
        <v>5</v>
      </c>
      <c r="FO130" s="14">
        <v>10.7</v>
      </c>
      <c r="FP130" s="11">
        <v>130</v>
      </c>
      <c r="FQ130" s="11">
        <f t="shared" si="104"/>
        <v>1391</v>
      </c>
      <c r="FX130" s="11">
        <f t="shared" si="105"/>
        <v>0</v>
      </c>
      <c r="GE130" s="11">
        <f t="shared" si="106"/>
        <v>0</v>
      </c>
      <c r="GI130" s="3">
        <v>10</v>
      </c>
      <c r="GJ130" s="14">
        <v>23.3</v>
      </c>
      <c r="GK130" s="11">
        <v>130</v>
      </c>
      <c r="GL130" s="11">
        <f t="shared" si="107"/>
        <v>3029</v>
      </c>
      <c r="GS130" s="11">
        <f t="shared" si="108"/>
        <v>0</v>
      </c>
      <c r="GZ130" s="11">
        <f t="shared" si="109"/>
        <v>0</v>
      </c>
      <c r="HG130" s="11">
        <f t="shared" si="110"/>
        <v>0</v>
      </c>
      <c r="HN130" s="11">
        <f t="shared" si="111"/>
        <v>0</v>
      </c>
      <c r="HU130" s="11">
        <f t="shared" si="113"/>
        <v>0</v>
      </c>
      <c r="HY130" s="3">
        <v>15</v>
      </c>
      <c r="HZ130" s="14">
        <v>32.5</v>
      </c>
      <c r="IA130" s="11">
        <v>130</v>
      </c>
      <c r="IB130" s="11">
        <f t="shared" si="114"/>
        <v>4225</v>
      </c>
      <c r="II130" s="11">
        <f t="shared" si="115"/>
        <v>0</v>
      </c>
      <c r="IP130" s="11">
        <f t="shared" si="116"/>
        <v>0</v>
      </c>
      <c r="IT130" s="3">
        <v>10</v>
      </c>
      <c r="IU130" s="14">
        <v>21.2</v>
      </c>
      <c r="IV130" s="11">
        <v>130</v>
      </c>
      <c r="IW130" s="11">
        <f t="shared" si="117"/>
        <v>2756</v>
      </c>
      <c r="JD130" s="11">
        <f t="shared" si="118"/>
        <v>0</v>
      </c>
      <c r="JK130" s="11">
        <f t="shared" si="119"/>
        <v>0</v>
      </c>
      <c r="JR130" s="11">
        <f t="shared" si="120"/>
        <v>0</v>
      </c>
      <c r="JY130" s="11">
        <f t="shared" si="121"/>
        <v>0</v>
      </c>
      <c r="KF130" s="11">
        <f t="shared" si="122"/>
        <v>0</v>
      </c>
      <c r="KM130" s="11">
        <f t="shared" si="123"/>
        <v>0</v>
      </c>
      <c r="KT130" s="11">
        <f t="shared" si="124"/>
        <v>0</v>
      </c>
      <c r="LA130" s="11">
        <f t="shared" si="125"/>
        <v>0</v>
      </c>
      <c r="LH130" s="11">
        <f t="shared" si="126"/>
        <v>0</v>
      </c>
      <c r="LL130" s="3">
        <v>15</v>
      </c>
      <c r="LM130" s="14">
        <v>32.299999999999997</v>
      </c>
      <c r="LN130" s="11">
        <v>130</v>
      </c>
      <c r="LO130" s="11">
        <f t="shared" si="127"/>
        <v>4199</v>
      </c>
      <c r="LV130" s="11">
        <f t="shared" si="128"/>
        <v>0</v>
      </c>
      <c r="LZ130" s="3">
        <v>160</v>
      </c>
      <c r="MA130" s="14">
        <v>340.7</v>
      </c>
      <c r="MB130" s="11">
        <v>125</v>
      </c>
      <c r="MC130" s="11">
        <f t="shared" si="129"/>
        <v>42587.5</v>
      </c>
      <c r="MJ130" s="11">
        <f t="shared" si="130"/>
        <v>0</v>
      </c>
      <c r="MQ130" s="11">
        <f t="shared" si="131"/>
        <v>0</v>
      </c>
      <c r="MX130" s="11">
        <f t="shared" si="132"/>
        <v>0</v>
      </c>
      <c r="NB130" s="3">
        <v>20</v>
      </c>
      <c r="NC130" s="14">
        <v>43.3</v>
      </c>
      <c r="ND130" s="11">
        <v>130</v>
      </c>
      <c r="NE130" s="11">
        <f t="shared" si="133"/>
        <v>5629</v>
      </c>
      <c r="NL130" s="11">
        <f t="shared" si="134"/>
        <v>0</v>
      </c>
      <c r="NP130" s="3">
        <v>40</v>
      </c>
      <c r="NQ130" s="14">
        <v>85.2</v>
      </c>
      <c r="NR130" s="11">
        <v>129</v>
      </c>
      <c r="NS130" s="11">
        <f t="shared" si="160"/>
        <v>10990.800000000001</v>
      </c>
      <c r="NW130" s="3">
        <v>10</v>
      </c>
      <c r="NX130" s="14">
        <v>23.6</v>
      </c>
      <c r="NY130" s="11">
        <v>129</v>
      </c>
      <c r="NZ130" s="11">
        <f t="shared" si="135"/>
        <v>3044.4</v>
      </c>
      <c r="OG130" s="11">
        <f t="shared" si="136"/>
        <v>0</v>
      </c>
      <c r="ON130" s="11">
        <f t="shared" si="137"/>
        <v>0</v>
      </c>
      <c r="OU130" s="11">
        <f t="shared" si="138"/>
        <v>0</v>
      </c>
      <c r="PB130" s="11">
        <f t="shared" si="139"/>
        <v>0</v>
      </c>
      <c r="PF130" s="3">
        <v>10</v>
      </c>
      <c r="PG130" s="14">
        <v>23.1</v>
      </c>
      <c r="PH130" s="11">
        <v>129</v>
      </c>
      <c r="PI130" s="11">
        <f t="shared" si="140"/>
        <v>2979.9</v>
      </c>
      <c r="PP130" s="11">
        <f t="shared" si="141"/>
        <v>0</v>
      </c>
      <c r="PW130" s="11">
        <f t="shared" si="142"/>
        <v>0</v>
      </c>
      <c r="QD130" s="11">
        <f t="shared" si="143"/>
        <v>0</v>
      </c>
      <c r="QK130" s="11">
        <f t="shared" si="144"/>
        <v>0</v>
      </c>
      <c r="QO130" s="3">
        <v>15</v>
      </c>
      <c r="QP130" s="14">
        <v>33</v>
      </c>
      <c r="QQ130" s="11">
        <v>130</v>
      </c>
      <c r="QR130" s="11">
        <f t="shared" si="145"/>
        <v>4290</v>
      </c>
      <c r="QY130" s="11">
        <f t="shared" si="161"/>
        <v>0</v>
      </c>
      <c r="RF130" s="11">
        <f t="shared" si="146"/>
        <v>0</v>
      </c>
      <c r="RT130" s="11">
        <f t="shared" si="148"/>
        <v>0</v>
      </c>
      <c r="SA130" s="11">
        <f t="shared" si="149"/>
        <v>0</v>
      </c>
      <c r="SH130" s="11">
        <f t="shared" si="150"/>
        <v>0</v>
      </c>
      <c r="SO130" s="11">
        <f t="shared" si="151"/>
        <v>0</v>
      </c>
      <c r="SV130" s="11">
        <f t="shared" si="152"/>
        <v>0</v>
      </c>
      <c r="SZ130" s="3">
        <v>15</v>
      </c>
      <c r="TA130" s="14">
        <v>32.200000000000003</v>
      </c>
      <c r="TB130" s="11">
        <v>132</v>
      </c>
      <c r="TC130" s="11">
        <f t="shared" si="153"/>
        <v>4250.4000000000005</v>
      </c>
      <c r="TI130" s="11">
        <v>132</v>
      </c>
      <c r="TJ130" s="11">
        <f t="shared" si="154"/>
        <v>0</v>
      </c>
      <c r="TN130" s="3">
        <v>10</v>
      </c>
      <c r="TO130" s="14">
        <v>21.2</v>
      </c>
      <c r="TP130" s="11">
        <v>133</v>
      </c>
      <c r="TQ130" s="11">
        <f t="shared" si="155"/>
        <v>2819.6</v>
      </c>
      <c r="TX130" s="11">
        <f t="shared" si="156"/>
        <v>0</v>
      </c>
      <c r="UE130" s="11">
        <f t="shared" si="157"/>
        <v>0</v>
      </c>
      <c r="UL130" s="11">
        <f t="shared" si="158"/>
        <v>0</v>
      </c>
      <c r="US130" s="11">
        <f t="shared" si="159"/>
        <v>0</v>
      </c>
    </row>
    <row r="131" spans="1:565" x14ac:dyDescent="0.2">
      <c r="A131" s="52">
        <v>44714</v>
      </c>
      <c r="B131" s="3">
        <v>50</v>
      </c>
      <c r="C131" s="14">
        <v>155.6</v>
      </c>
      <c r="D131" s="11">
        <v>129</v>
      </c>
      <c r="E131" s="11">
        <f t="shared" si="93"/>
        <v>20072.399999999998</v>
      </c>
      <c r="I131" s="3">
        <v>10</v>
      </c>
      <c r="J131" s="14">
        <v>23.1</v>
      </c>
      <c r="K131" s="11">
        <v>130</v>
      </c>
      <c r="L131" s="11">
        <f t="shared" si="81"/>
        <v>3003</v>
      </c>
      <c r="S131" s="11">
        <f t="shared" si="82"/>
        <v>0</v>
      </c>
      <c r="Z131" s="11">
        <f t="shared" si="83"/>
        <v>0</v>
      </c>
      <c r="AG131" s="11">
        <f t="shared" si="84"/>
        <v>0</v>
      </c>
      <c r="AK131" s="3">
        <v>10</v>
      </c>
      <c r="AL131" s="14">
        <v>26.1</v>
      </c>
      <c r="AM131" s="11">
        <v>132</v>
      </c>
      <c r="AN131" s="11">
        <f t="shared" si="85"/>
        <v>3445.2000000000003</v>
      </c>
      <c r="AR131" s="3">
        <v>25</v>
      </c>
      <c r="AS131" s="14">
        <v>59.6</v>
      </c>
      <c r="AT131" s="11">
        <v>130</v>
      </c>
      <c r="AU131" s="11">
        <f t="shared" si="86"/>
        <v>7748</v>
      </c>
      <c r="AY131" s="3">
        <v>26</v>
      </c>
      <c r="AZ131" s="14">
        <v>59.4</v>
      </c>
      <c r="BA131" s="11">
        <v>130</v>
      </c>
      <c r="BB131" s="11">
        <f t="shared" si="87"/>
        <v>7722</v>
      </c>
      <c r="BF131" s="3">
        <v>5</v>
      </c>
      <c r="BG131" s="14">
        <v>12.6</v>
      </c>
      <c r="BH131" s="11">
        <v>130</v>
      </c>
      <c r="BI131" s="11">
        <f t="shared" si="88"/>
        <v>1638</v>
      </c>
      <c r="BP131" s="11">
        <f t="shared" si="91"/>
        <v>0</v>
      </c>
      <c r="BW131" s="11">
        <f t="shared" si="92"/>
        <v>0</v>
      </c>
      <c r="CA131" s="3">
        <v>50</v>
      </c>
      <c r="CB131" s="14">
        <v>117.2</v>
      </c>
      <c r="CC131" s="11">
        <v>129</v>
      </c>
      <c r="CD131" s="11">
        <f t="shared" si="89"/>
        <v>15118.800000000001</v>
      </c>
      <c r="CK131" s="11">
        <f t="shared" si="90"/>
        <v>0</v>
      </c>
      <c r="CR131" s="11">
        <f t="shared" si="94"/>
        <v>0</v>
      </c>
      <c r="CY131" s="11">
        <f t="shared" si="95"/>
        <v>0</v>
      </c>
      <c r="DF131" s="11">
        <f t="shared" si="98"/>
        <v>0</v>
      </c>
      <c r="DM131" s="11">
        <f t="shared" si="100"/>
        <v>0</v>
      </c>
      <c r="DQ131" s="3">
        <v>20</v>
      </c>
      <c r="DR131" s="14">
        <v>47.6</v>
      </c>
      <c r="DS131" s="11">
        <v>130</v>
      </c>
      <c r="DT131" s="11">
        <f t="shared" si="96"/>
        <v>6188</v>
      </c>
      <c r="DX131" s="3">
        <v>6</v>
      </c>
      <c r="DY131" s="14">
        <v>14.5</v>
      </c>
      <c r="DZ131" s="11">
        <v>130</v>
      </c>
      <c r="EA131" s="11">
        <f t="shared" si="99"/>
        <v>1885</v>
      </c>
      <c r="EG131" s="11">
        <v>130</v>
      </c>
      <c r="EH131" s="11">
        <f t="shared" si="97"/>
        <v>0</v>
      </c>
      <c r="EL131" s="3">
        <v>15</v>
      </c>
      <c r="EM131" s="14">
        <v>34</v>
      </c>
      <c r="EN131" s="11">
        <v>130</v>
      </c>
      <c r="EO131" s="11">
        <f t="shared" si="112"/>
        <v>4420</v>
      </c>
      <c r="EV131" s="11">
        <f t="shared" si="101"/>
        <v>0</v>
      </c>
      <c r="FC131" s="11">
        <f t="shared" si="102"/>
        <v>0</v>
      </c>
      <c r="FJ131" s="11">
        <f t="shared" si="103"/>
        <v>0</v>
      </c>
      <c r="FN131" s="3">
        <v>5</v>
      </c>
      <c r="FO131" s="14">
        <v>10.8</v>
      </c>
      <c r="FP131" s="11">
        <v>130</v>
      </c>
      <c r="FQ131" s="11">
        <f t="shared" si="104"/>
        <v>1404</v>
      </c>
      <c r="FX131" s="11">
        <f t="shared" si="105"/>
        <v>0</v>
      </c>
      <c r="GE131" s="11">
        <f t="shared" si="106"/>
        <v>0</v>
      </c>
      <c r="GI131" s="3">
        <v>6</v>
      </c>
      <c r="GJ131" s="14">
        <v>13.6</v>
      </c>
      <c r="GK131" s="11">
        <v>130</v>
      </c>
      <c r="GL131" s="11">
        <f t="shared" si="107"/>
        <v>1768</v>
      </c>
      <c r="GS131" s="11">
        <f t="shared" si="108"/>
        <v>0</v>
      </c>
      <c r="GZ131" s="11">
        <f t="shared" si="109"/>
        <v>0</v>
      </c>
      <c r="HG131" s="11">
        <f t="shared" si="110"/>
        <v>0</v>
      </c>
      <c r="HN131" s="11">
        <f t="shared" si="111"/>
        <v>0</v>
      </c>
      <c r="HU131" s="11">
        <f t="shared" si="113"/>
        <v>0</v>
      </c>
      <c r="HY131" s="3">
        <v>10</v>
      </c>
      <c r="HZ131" s="14">
        <v>24.9</v>
      </c>
      <c r="IA131" s="11">
        <v>130</v>
      </c>
      <c r="IB131" s="11">
        <f t="shared" si="114"/>
        <v>3237</v>
      </c>
      <c r="II131" s="11">
        <f t="shared" si="115"/>
        <v>0</v>
      </c>
      <c r="IP131" s="11">
        <f t="shared" si="116"/>
        <v>0</v>
      </c>
      <c r="IW131" s="11">
        <f t="shared" si="117"/>
        <v>0</v>
      </c>
      <c r="JD131" s="11">
        <f t="shared" si="118"/>
        <v>0</v>
      </c>
      <c r="JK131" s="11">
        <f t="shared" si="119"/>
        <v>0</v>
      </c>
      <c r="JR131" s="11">
        <f t="shared" si="120"/>
        <v>0</v>
      </c>
      <c r="JY131" s="11">
        <f t="shared" si="121"/>
        <v>0</v>
      </c>
      <c r="KF131" s="11">
        <f t="shared" si="122"/>
        <v>0</v>
      </c>
      <c r="KM131" s="11">
        <f t="shared" si="123"/>
        <v>0</v>
      </c>
      <c r="KT131" s="11">
        <f t="shared" si="124"/>
        <v>0</v>
      </c>
      <c r="LA131" s="11">
        <f t="shared" si="125"/>
        <v>0</v>
      </c>
      <c r="LH131" s="11">
        <f t="shared" si="126"/>
        <v>0</v>
      </c>
      <c r="LL131" s="3">
        <v>10</v>
      </c>
      <c r="LM131" s="14">
        <v>26.2</v>
      </c>
      <c r="LN131" s="11">
        <v>130</v>
      </c>
      <c r="LO131" s="11">
        <f t="shared" si="127"/>
        <v>3406</v>
      </c>
      <c r="LV131" s="11">
        <f t="shared" si="128"/>
        <v>0</v>
      </c>
      <c r="LZ131" s="3">
        <v>60</v>
      </c>
      <c r="MA131" s="14">
        <v>140.5</v>
      </c>
      <c r="MB131" s="11">
        <v>125</v>
      </c>
      <c r="MC131" s="11">
        <f t="shared" si="129"/>
        <v>17562.5</v>
      </c>
      <c r="MJ131" s="11">
        <f t="shared" si="130"/>
        <v>0</v>
      </c>
      <c r="MQ131" s="11">
        <f t="shared" si="131"/>
        <v>0</v>
      </c>
      <c r="MX131" s="11">
        <f t="shared" si="132"/>
        <v>0</v>
      </c>
      <c r="NB131" s="3">
        <v>20</v>
      </c>
      <c r="NC131" s="14">
        <v>47.9</v>
      </c>
      <c r="ND131" s="11">
        <v>130</v>
      </c>
      <c r="NE131" s="11">
        <f t="shared" si="133"/>
        <v>6227</v>
      </c>
      <c r="NL131" s="11">
        <f t="shared" si="134"/>
        <v>0</v>
      </c>
      <c r="NP131" s="3">
        <v>20</v>
      </c>
      <c r="NQ131" s="14">
        <v>46.3</v>
      </c>
      <c r="NR131" s="11">
        <v>129</v>
      </c>
      <c r="NS131" s="11">
        <f t="shared" si="160"/>
        <v>5972.7</v>
      </c>
      <c r="NW131" s="3">
        <v>10</v>
      </c>
      <c r="NX131" s="14">
        <v>26.3</v>
      </c>
      <c r="NY131" s="11">
        <v>129</v>
      </c>
      <c r="NZ131" s="11">
        <f t="shared" si="135"/>
        <v>3392.7000000000003</v>
      </c>
      <c r="OG131" s="11">
        <f t="shared" si="136"/>
        <v>0</v>
      </c>
      <c r="ON131" s="11">
        <f t="shared" si="137"/>
        <v>0</v>
      </c>
      <c r="OU131" s="11">
        <f t="shared" si="138"/>
        <v>0</v>
      </c>
      <c r="PB131" s="11">
        <f t="shared" si="139"/>
        <v>0</v>
      </c>
      <c r="PF131" s="3">
        <v>15</v>
      </c>
      <c r="PG131" s="14">
        <v>36.200000000000003</v>
      </c>
      <c r="PH131" s="11">
        <v>129</v>
      </c>
      <c r="PI131" s="11">
        <f t="shared" si="140"/>
        <v>4669.8</v>
      </c>
      <c r="PP131" s="11">
        <f t="shared" si="141"/>
        <v>0</v>
      </c>
      <c r="PW131" s="11">
        <f t="shared" si="142"/>
        <v>0</v>
      </c>
      <c r="QD131" s="11">
        <f t="shared" si="143"/>
        <v>0</v>
      </c>
      <c r="QK131" s="11">
        <f t="shared" si="144"/>
        <v>0</v>
      </c>
      <c r="QO131" s="3">
        <v>10</v>
      </c>
      <c r="QP131" s="14">
        <v>25</v>
      </c>
      <c r="QQ131" s="11">
        <v>130</v>
      </c>
      <c r="QR131" s="11">
        <f t="shared" si="145"/>
        <v>3250</v>
      </c>
      <c r="QY131" s="11">
        <f t="shared" si="161"/>
        <v>0</v>
      </c>
      <c r="RF131" s="11">
        <f t="shared" si="146"/>
        <v>0</v>
      </c>
      <c r="RT131" s="11">
        <f t="shared" si="148"/>
        <v>0</v>
      </c>
      <c r="SA131" s="11">
        <f t="shared" si="149"/>
        <v>0</v>
      </c>
      <c r="SH131" s="11">
        <f t="shared" si="150"/>
        <v>0</v>
      </c>
      <c r="SO131" s="11">
        <f t="shared" si="151"/>
        <v>0</v>
      </c>
      <c r="SV131" s="11">
        <f t="shared" si="152"/>
        <v>0</v>
      </c>
      <c r="SZ131" s="3">
        <v>10</v>
      </c>
      <c r="TA131" s="14">
        <v>25</v>
      </c>
      <c r="TB131" s="11">
        <v>132</v>
      </c>
      <c r="TC131" s="11">
        <f t="shared" si="153"/>
        <v>3300</v>
      </c>
      <c r="TG131" s="3">
        <v>5</v>
      </c>
      <c r="TH131" s="14">
        <v>11.1</v>
      </c>
      <c r="TI131" s="11">
        <v>132</v>
      </c>
      <c r="TJ131" s="11">
        <f t="shared" si="154"/>
        <v>1465.2</v>
      </c>
      <c r="TQ131" s="11">
        <f t="shared" si="155"/>
        <v>0</v>
      </c>
      <c r="TX131" s="11">
        <f t="shared" si="156"/>
        <v>0</v>
      </c>
      <c r="UE131" s="11">
        <f t="shared" si="157"/>
        <v>0</v>
      </c>
      <c r="UL131" s="11">
        <f t="shared" si="158"/>
        <v>0</v>
      </c>
      <c r="US131" s="11">
        <f t="shared" si="159"/>
        <v>0</v>
      </c>
    </row>
    <row r="132" spans="1:565" x14ac:dyDescent="0.2">
      <c r="A132" s="52">
        <v>44715</v>
      </c>
      <c r="B132" s="3">
        <v>130</v>
      </c>
      <c r="C132" s="14">
        <v>258.8</v>
      </c>
      <c r="D132" s="11">
        <v>129</v>
      </c>
      <c r="E132" s="11">
        <f t="shared" si="93"/>
        <v>33385.200000000004</v>
      </c>
      <c r="I132" s="3">
        <v>10</v>
      </c>
      <c r="J132" s="14">
        <v>24</v>
      </c>
      <c r="K132" s="11">
        <v>130</v>
      </c>
      <c r="L132" s="11">
        <f t="shared" si="81"/>
        <v>3120</v>
      </c>
      <c r="S132" s="11">
        <f t="shared" si="82"/>
        <v>0</v>
      </c>
      <c r="Z132" s="11">
        <f t="shared" si="83"/>
        <v>0</v>
      </c>
      <c r="AG132" s="11">
        <f t="shared" si="84"/>
        <v>0</v>
      </c>
      <c r="AK132" s="3">
        <v>10</v>
      </c>
      <c r="AL132" s="14">
        <v>21.9</v>
      </c>
      <c r="AM132" s="11">
        <v>132</v>
      </c>
      <c r="AN132" s="11">
        <f t="shared" si="85"/>
        <v>2890.7999999999997</v>
      </c>
      <c r="AR132" s="3">
        <v>35</v>
      </c>
      <c r="AS132" s="14">
        <v>77.5</v>
      </c>
      <c r="AT132" s="11">
        <v>130</v>
      </c>
      <c r="AU132" s="11">
        <f t="shared" si="86"/>
        <v>10075</v>
      </c>
      <c r="AY132" s="3">
        <v>25</v>
      </c>
      <c r="AZ132" s="14">
        <v>51.7</v>
      </c>
      <c r="BA132" s="11">
        <v>130</v>
      </c>
      <c r="BB132" s="11">
        <f t="shared" si="87"/>
        <v>6721</v>
      </c>
      <c r="BF132" s="3">
        <v>10</v>
      </c>
      <c r="BG132" s="14">
        <v>19</v>
      </c>
      <c r="BH132" s="11">
        <v>130</v>
      </c>
      <c r="BI132" s="11">
        <f t="shared" si="88"/>
        <v>2470</v>
      </c>
      <c r="BP132" s="11">
        <f t="shared" si="91"/>
        <v>0</v>
      </c>
      <c r="BW132" s="11">
        <f t="shared" si="92"/>
        <v>0</v>
      </c>
      <c r="CA132" s="3">
        <v>50</v>
      </c>
      <c r="CB132" s="14">
        <v>110.9</v>
      </c>
      <c r="CC132" s="11">
        <v>129</v>
      </c>
      <c r="CD132" s="11">
        <f t="shared" si="89"/>
        <v>14306.1</v>
      </c>
      <c r="CK132" s="11">
        <f t="shared" si="90"/>
        <v>0</v>
      </c>
      <c r="CR132" s="11">
        <f t="shared" si="94"/>
        <v>0</v>
      </c>
      <c r="CY132" s="11">
        <f t="shared" si="95"/>
        <v>0</v>
      </c>
      <c r="DF132" s="11">
        <f t="shared" si="98"/>
        <v>0</v>
      </c>
      <c r="DM132" s="11">
        <f t="shared" si="100"/>
        <v>0</v>
      </c>
      <c r="DQ132" s="3">
        <v>10</v>
      </c>
      <c r="DR132" s="14">
        <v>21.3</v>
      </c>
      <c r="DS132" s="11">
        <v>130</v>
      </c>
      <c r="DT132" s="11">
        <f t="shared" si="96"/>
        <v>2769</v>
      </c>
      <c r="DX132" s="3">
        <v>5</v>
      </c>
      <c r="DY132" s="14">
        <v>11.3</v>
      </c>
      <c r="DZ132" s="11">
        <v>130</v>
      </c>
      <c r="EA132" s="11">
        <f t="shared" si="99"/>
        <v>1469</v>
      </c>
      <c r="EE132" s="3">
        <v>15</v>
      </c>
      <c r="EF132" s="14">
        <v>34.700000000000003</v>
      </c>
      <c r="EG132" s="11">
        <v>130</v>
      </c>
      <c r="EH132" s="11">
        <f t="shared" si="97"/>
        <v>4511</v>
      </c>
      <c r="EL132" s="3">
        <v>10</v>
      </c>
      <c r="EM132" s="14">
        <v>24.8</v>
      </c>
      <c r="EN132" s="11">
        <v>130</v>
      </c>
      <c r="EO132" s="11">
        <f t="shared" si="112"/>
        <v>3224</v>
      </c>
      <c r="EV132" s="11">
        <f t="shared" si="101"/>
        <v>0</v>
      </c>
      <c r="FC132" s="11">
        <f t="shared" si="102"/>
        <v>0</v>
      </c>
      <c r="FJ132" s="11">
        <f t="shared" si="103"/>
        <v>0</v>
      </c>
      <c r="FQ132" s="11">
        <f t="shared" si="104"/>
        <v>0</v>
      </c>
      <c r="FX132" s="11">
        <f t="shared" si="105"/>
        <v>0</v>
      </c>
      <c r="GE132" s="11">
        <f t="shared" si="106"/>
        <v>0</v>
      </c>
      <c r="GI132" s="3">
        <v>15</v>
      </c>
      <c r="GJ132" s="14">
        <v>31.8</v>
      </c>
      <c r="GK132" s="11">
        <v>130</v>
      </c>
      <c r="GL132" s="11">
        <f t="shared" si="107"/>
        <v>4134</v>
      </c>
      <c r="GS132" s="11">
        <f t="shared" si="108"/>
        <v>0</v>
      </c>
      <c r="GZ132" s="11">
        <f t="shared" si="109"/>
        <v>0</v>
      </c>
      <c r="HG132" s="11">
        <f t="shared" si="110"/>
        <v>0</v>
      </c>
      <c r="HN132" s="11">
        <f t="shared" si="111"/>
        <v>0</v>
      </c>
      <c r="HU132" s="11">
        <f t="shared" si="113"/>
        <v>0</v>
      </c>
      <c r="HY132" s="3">
        <v>20</v>
      </c>
      <c r="HZ132" s="14">
        <v>48.9</v>
      </c>
      <c r="IA132" s="11">
        <v>130</v>
      </c>
      <c r="IB132" s="11">
        <f t="shared" si="114"/>
        <v>6357</v>
      </c>
      <c r="II132" s="11">
        <f t="shared" si="115"/>
        <v>0</v>
      </c>
      <c r="IP132" s="11">
        <f t="shared" si="116"/>
        <v>0</v>
      </c>
      <c r="IT132" s="3">
        <v>10</v>
      </c>
      <c r="IU132" s="14">
        <v>18.8</v>
      </c>
      <c r="IV132" s="11">
        <v>130</v>
      </c>
      <c r="IW132" s="11">
        <f t="shared" si="117"/>
        <v>2444</v>
      </c>
      <c r="JD132" s="11">
        <f t="shared" si="118"/>
        <v>0</v>
      </c>
      <c r="JK132" s="11">
        <f t="shared" si="119"/>
        <v>0</v>
      </c>
      <c r="JR132" s="11">
        <f t="shared" si="120"/>
        <v>0</v>
      </c>
      <c r="JY132" s="11">
        <f t="shared" si="121"/>
        <v>0</v>
      </c>
      <c r="KF132" s="11">
        <f t="shared" si="122"/>
        <v>0</v>
      </c>
      <c r="KM132" s="11">
        <f t="shared" si="123"/>
        <v>0</v>
      </c>
      <c r="KT132" s="11">
        <f t="shared" si="124"/>
        <v>0</v>
      </c>
      <c r="LA132" s="11">
        <f t="shared" si="125"/>
        <v>0</v>
      </c>
      <c r="LH132" s="11">
        <f t="shared" si="126"/>
        <v>0</v>
      </c>
      <c r="LL132" s="3">
        <v>10</v>
      </c>
      <c r="LM132" s="14">
        <v>24.3</v>
      </c>
      <c r="LN132" s="11">
        <v>130</v>
      </c>
      <c r="LO132" s="11">
        <f t="shared" si="127"/>
        <v>3159</v>
      </c>
      <c r="LV132" s="11">
        <f t="shared" si="128"/>
        <v>0</v>
      </c>
      <c r="LZ132" s="3">
        <v>100</v>
      </c>
      <c r="MA132" s="14">
        <v>219</v>
      </c>
      <c r="MB132" s="11">
        <v>125</v>
      </c>
      <c r="MC132" s="11">
        <f t="shared" si="129"/>
        <v>27375</v>
      </c>
      <c r="MJ132" s="11">
        <f t="shared" si="130"/>
        <v>0</v>
      </c>
      <c r="MQ132" s="11">
        <f t="shared" si="131"/>
        <v>0</v>
      </c>
      <c r="MX132" s="11">
        <f t="shared" si="132"/>
        <v>0</v>
      </c>
      <c r="NB132" s="3">
        <v>30</v>
      </c>
      <c r="NC132" s="14">
        <v>67.5</v>
      </c>
      <c r="ND132" s="11">
        <v>130</v>
      </c>
      <c r="NE132" s="11">
        <f t="shared" si="133"/>
        <v>8775</v>
      </c>
      <c r="NI132" s="3">
        <v>10</v>
      </c>
      <c r="NJ132" s="14">
        <v>21.3</v>
      </c>
      <c r="NK132" s="11">
        <v>130</v>
      </c>
      <c r="NL132" s="11">
        <f t="shared" si="134"/>
        <v>2769</v>
      </c>
      <c r="NP132" s="3">
        <v>35</v>
      </c>
      <c r="NQ132" s="14">
        <v>68.8</v>
      </c>
      <c r="NR132" s="11">
        <v>129</v>
      </c>
      <c r="NS132" s="11">
        <f t="shared" si="160"/>
        <v>8875.1999999999989</v>
      </c>
      <c r="NW132" s="3">
        <v>10</v>
      </c>
      <c r="NX132" s="14">
        <v>25.6</v>
      </c>
      <c r="NY132" s="11">
        <v>129</v>
      </c>
      <c r="NZ132" s="11">
        <f t="shared" si="135"/>
        <v>3302.4</v>
      </c>
      <c r="OG132" s="11">
        <f t="shared" si="136"/>
        <v>0</v>
      </c>
      <c r="ON132" s="11">
        <f t="shared" si="137"/>
        <v>0</v>
      </c>
      <c r="OU132" s="11">
        <f t="shared" si="138"/>
        <v>0</v>
      </c>
      <c r="PB132" s="11">
        <f t="shared" si="139"/>
        <v>0</v>
      </c>
      <c r="PF132" s="3">
        <v>10</v>
      </c>
      <c r="PG132" s="14">
        <v>21</v>
      </c>
      <c r="PH132" s="11">
        <v>129</v>
      </c>
      <c r="PI132" s="11">
        <f t="shared" si="140"/>
        <v>2709</v>
      </c>
      <c r="PP132" s="11">
        <f t="shared" si="141"/>
        <v>0</v>
      </c>
      <c r="PW132" s="11">
        <f t="shared" si="142"/>
        <v>0</v>
      </c>
      <c r="QD132" s="11">
        <f t="shared" si="143"/>
        <v>0</v>
      </c>
      <c r="QK132" s="11">
        <f t="shared" si="144"/>
        <v>0</v>
      </c>
      <c r="QO132" s="3">
        <v>15</v>
      </c>
      <c r="QP132" s="14">
        <v>36.6</v>
      </c>
      <c r="QQ132" s="11">
        <v>130</v>
      </c>
      <c r="QR132" s="11">
        <f t="shared" si="145"/>
        <v>4758</v>
      </c>
      <c r="QY132" s="11">
        <f t="shared" si="161"/>
        <v>0</v>
      </c>
      <c r="RF132" s="11">
        <f t="shared" si="146"/>
        <v>0</v>
      </c>
      <c r="RT132" s="11">
        <f t="shared" si="148"/>
        <v>0</v>
      </c>
      <c r="SA132" s="11">
        <f t="shared" si="149"/>
        <v>0</v>
      </c>
      <c r="SH132" s="11">
        <f t="shared" si="150"/>
        <v>0</v>
      </c>
      <c r="SO132" s="11">
        <f t="shared" si="151"/>
        <v>0</v>
      </c>
      <c r="SV132" s="11">
        <f t="shared" si="152"/>
        <v>0</v>
      </c>
      <c r="TC132" s="11">
        <f t="shared" si="153"/>
        <v>0</v>
      </c>
      <c r="TJ132" s="11">
        <f t="shared" si="154"/>
        <v>0</v>
      </c>
      <c r="TN132" s="3">
        <v>15</v>
      </c>
      <c r="TO132" s="14">
        <v>33.9</v>
      </c>
      <c r="TP132" s="11">
        <v>133</v>
      </c>
      <c r="TQ132" s="11">
        <f t="shared" si="155"/>
        <v>4508.7</v>
      </c>
      <c r="TX132" s="11">
        <f t="shared" si="156"/>
        <v>0</v>
      </c>
      <c r="UE132" s="11">
        <f t="shared" si="157"/>
        <v>0</v>
      </c>
      <c r="UL132" s="11">
        <f t="shared" si="158"/>
        <v>0</v>
      </c>
      <c r="US132" s="11">
        <f t="shared" si="159"/>
        <v>0</v>
      </c>
    </row>
    <row r="133" spans="1:565" x14ac:dyDescent="0.2">
      <c r="A133" s="52">
        <v>44716</v>
      </c>
      <c r="B133" s="3">
        <v>90</v>
      </c>
      <c r="C133" s="14">
        <v>196.6</v>
      </c>
      <c r="D133" s="11">
        <v>129</v>
      </c>
      <c r="E133" s="11">
        <f t="shared" si="93"/>
        <v>25361.399999999998</v>
      </c>
      <c r="I133" s="3">
        <v>10</v>
      </c>
      <c r="J133" s="14">
        <v>22.4</v>
      </c>
      <c r="K133" s="11">
        <v>130</v>
      </c>
      <c r="L133" s="11">
        <f t="shared" si="81"/>
        <v>2912</v>
      </c>
      <c r="S133" s="11">
        <f t="shared" si="82"/>
        <v>0</v>
      </c>
      <c r="Z133" s="11">
        <f t="shared" si="83"/>
        <v>0</v>
      </c>
      <c r="AG133" s="11">
        <f t="shared" si="84"/>
        <v>0</v>
      </c>
      <c r="AN133" s="11">
        <f t="shared" si="85"/>
        <v>0</v>
      </c>
      <c r="AR133" s="3">
        <v>30</v>
      </c>
      <c r="AS133" s="14">
        <v>73.900000000000006</v>
      </c>
      <c r="AT133" s="11">
        <v>130</v>
      </c>
      <c r="AU133" s="11">
        <f t="shared" si="86"/>
        <v>9607</v>
      </c>
      <c r="AY133" s="3">
        <v>20</v>
      </c>
      <c r="AZ133" s="14">
        <v>48.8</v>
      </c>
      <c r="BA133" s="11">
        <v>130</v>
      </c>
      <c r="BB133" s="11">
        <f t="shared" si="87"/>
        <v>6344</v>
      </c>
      <c r="BF133" s="3">
        <v>13</v>
      </c>
      <c r="BG133" s="14">
        <v>28.9</v>
      </c>
      <c r="BH133" s="11">
        <v>130</v>
      </c>
      <c r="BI133" s="11">
        <f t="shared" si="88"/>
        <v>3757</v>
      </c>
      <c r="BP133" s="11">
        <f t="shared" si="91"/>
        <v>0</v>
      </c>
      <c r="BW133" s="11">
        <f t="shared" si="92"/>
        <v>0</v>
      </c>
      <c r="CA133" s="3">
        <v>40</v>
      </c>
      <c r="CB133" s="14">
        <v>89.4</v>
      </c>
      <c r="CC133" s="11">
        <v>129</v>
      </c>
      <c r="CD133" s="11">
        <f t="shared" si="89"/>
        <v>11532.6</v>
      </c>
      <c r="CK133" s="11">
        <f t="shared" si="90"/>
        <v>0</v>
      </c>
      <c r="CR133" s="11">
        <f t="shared" si="94"/>
        <v>0</v>
      </c>
      <c r="CY133" s="11">
        <f t="shared" si="95"/>
        <v>0</v>
      </c>
      <c r="DF133" s="11">
        <f t="shared" si="98"/>
        <v>0</v>
      </c>
      <c r="DM133" s="11">
        <f t="shared" si="100"/>
        <v>0</v>
      </c>
      <c r="DQ133" s="3">
        <v>10</v>
      </c>
      <c r="DR133" s="14">
        <v>23</v>
      </c>
      <c r="DS133" s="11">
        <v>130</v>
      </c>
      <c r="DT133" s="11">
        <f t="shared" si="96"/>
        <v>2990</v>
      </c>
      <c r="DX133" s="3">
        <v>7</v>
      </c>
      <c r="DY133" s="14">
        <v>15.5</v>
      </c>
      <c r="DZ133" s="11">
        <v>130</v>
      </c>
      <c r="EA133" s="11">
        <f t="shared" si="99"/>
        <v>2015</v>
      </c>
      <c r="EG133" s="11">
        <v>130</v>
      </c>
      <c r="EH133" s="11">
        <f t="shared" si="97"/>
        <v>0</v>
      </c>
      <c r="EL133" s="3">
        <v>10</v>
      </c>
      <c r="EM133" s="14">
        <v>23</v>
      </c>
      <c r="EN133" s="11">
        <v>130</v>
      </c>
      <c r="EO133" s="11">
        <f t="shared" si="112"/>
        <v>2990</v>
      </c>
      <c r="EV133" s="11">
        <f t="shared" si="101"/>
        <v>0</v>
      </c>
      <c r="FC133" s="11">
        <f t="shared" si="102"/>
        <v>0</v>
      </c>
      <c r="FJ133" s="11">
        <f t="shared" si="103"/>
        <v>0</v>
      </c>
      <c r="FN133" s="3">
        <v>5</v>
      </c>
      <c r="FO133" s="14">
        <v>10.8</v>
      </c>
      <c r="FP133" s="11">
        <v>130</v>
      </c>
      <c r="FQ133" s="11">
        <f t="shared" si="104"/>
        <v>1404</v>
      </c>
      <c r="FX133" s="11">
        <f t="shared" si="105"/>
        <v>0</v>
      </c>
      <c r="GE133" s="11">
        <f t="shared" si="106"/>
        <v>0</v>
      </c>
      <c r="GI133" s="3">
        <v>5</v>
      </c>
      <c r="GJ133" s="14">
        <v>12.1</v>
      </c>
      <c r="GK133" s="11">
        <v>130</v>
      </c>
      <c r="GL133" s="11">
        <f t="shared" si="107"/>
        <v>1573</v>
      </c>
      <c r="GS133" s="11">
        <f t="shared" si="108"/>
        <v>0</v>
      </c>
      <c r="GZ133" s="11">
        <f t="shared" si="109"/>
        <v>0</v>
      </c>
      <c r="HG133" s="11">
        <f t="shared" si="110"/>
        <v>0</v>
      </c>
      <c r="HN133" s="11">
        <f t="shared" si="111"/>
        <v>0</v>
      </c>
      <c r="HU133" s="11">
        <f t="shared" si="113"/>
        <v>0</v>
      </c>
      <c r="IB133" s="11">
        <f t="shared" si="114"/>
        <v>0</v>
      </c>
      <c r="II133" s="11">
        <f t="shared" si="115"/>
        <v>0</v>
      </c>
      <c r="IP133" s="11">
        <f t="shared" si="116"/>
        <v>0</v>
      </c>
      <c r="IW133" s="11">
        <f t="shared" si="117"/>
        <v>0</v>
      </c>
      <c r="JD133" s="11">
        <f t="shared" si="118"/>
        <v>0</v>
      </c>
      <c r="JK133" s="11">
        <f t="shared" si="119"/>
        <v>0</v>
      </c>
      <c r="JR133" s="11">
        <f t="shared" si="120"/>
        <v>0</v>
      </c>
      <c r="JY133" s="11">
        <f t="shared" si="121"/>
        <v>0</v>
      </c>
      <c r="KF133" s="11">
        <f t="shared" si="122"/>
        <v>0</v>
      </c>
      <c r="KM133" s="11">
        <f t="shared" si="123"/>
        <v>0</v>
      </c>
      <c r="KT133" s="11">
        <f t="shared" si="124"/>
        <v>0</v>
      </c>
      <c r="LA133" s="11">
        <f t="shared" si="125"/>
        <v>0</v>
      </c>
      <c r="LH133" s="11">
        <f t="shared" si="126"/>
        <v>0</v>
      </c>
      <c r="LL133" s="3">
        <v>10</v>
      </c>
      <c r="LM133" s="14">
        <v>23.9</v>
      </c>
      <c r="LN133" s="11">
        <v>130</v>
      </c>
      <c r="LO133" s="11">
        <f t="shared" si="127"/>
        <v>3107</v>
      </c>
      <c r="LV133" s="11">
        <f t="shared" si="128"/>
        <v>0</v>
      </c>
      <c r="LZ133" s="3">
        <v>30</v>
      </c>
      <c r="MA133" s="14">
        <v>69.599999999999994</v>
      </c>
      <c r="MB133" s="11">
        <v>122</v>
      </c>
      <c r="MC133" s="11">
        <f t="shared" si="129"/>
        <v>8491.1999999999989</v>
      </c>
      <c r="MJ133" s="11">
        <f t="shared" si="130"/>
        <v>0</v>
      </c>
      <c r="MQ133" s="11">
        <f t="shared" si="131"/>
        <v>0</v>
      </c>
      <c r="MX133" s="11">
        <f t="shared" si="132"/>
        <v>0</v>
      </c>
      <c r="NB133" s="3">
        <v>25</v>
      </c>
      <c r="NC133" s="14">
        <v>59.8</v>
      </c>
      <c r="ND133" s="11">
        <v>130</v>
      </c>
      <c r="NE133" s="11">
        <f t="shared" si="133"/>
        <v>7774</v>
      </c>
      <c r="NL133" s="11">
        <f t="shared" si="134"/>
        <v>0</v>
      </c>
      <c r="NM133" s="11">
        <v>80000</v>
      </c>
      <c r="NP133" s="3">
        <v>35</v>
      </c>
      <c r="NQ133" s="14">
        <v>76.2</v>
      </c>
      <c r="NR133" s="11">
        <v>129</v>
      </c>
      <c r="NS133" s="11">
        <f t="shared" si="160"/>
        <v>9829.8000000000011</v>
      </c>
      <c r="NW133" s="3">
        <v>5</v>
      </c>
      <c r="NX133" s="14">
        <v>13.3</v>
      </c>
      <c r="NY133" s="11">
        <v>129</v>
      </c>
      <c r="NZ133" s="11">
        <f t="shared" si="135"/>
        <v>1715.7</v>
      </c>
      <c r="OG133" s="11">
        <f t="shared" si="136"/>
        <v>0</v>
      </c>
      <c r="ON133" s="11">
        <f t="shared" si="137"/>
        <v>0</v>
      </c>
      <c r="OU133" s="11">
        <f t="shared" si="138"/>
        <v>0</v>
      </c>
      <c r="PB133" s="11">
        <f t="shared" si="139"/>
        <v>0</v>
      </c>
      <c r="PF133" s="3">
        <v>15</v>
      </c>
      <c r="PG133" s="14">
        <v>33.799999999999997</v>
      </c>
      <c r="PH133" s="11">
        <v>129</v>
      </c>
      <c r="PI133" s="11">
        <f t="shared" si="140"/>
        <v>4360.2</v>
      </c>
      <c r="PP133" s="11">
        <f t="shared" si="141"/>
        <v>0</v>
      </c>
      <c r="PW133" s="11">
        <f t="shared" si="142"/>
        <v>0</v>
      </c>
      <c r="QD133" s="11">
        <f t="shared" si="143"/>
        <v>0</v>
      </c>
      <c r="QK133" s="11">
        <f t="shared" si="144"/>
        <v>0</v>
      </c>
      <c r="QO133" s="3">
        <v>35</v>
      </c>
      <c r="QP133" s="14">
        <v>81.099999999999994</v>
      </c>
      <c r="QQ133" s="11">
        <v>130</v>
      </c>
      <c r="QR133" s="11">
        <f t="shared" si="145"/>
        <v>10543</v>
      </c>
      <c r="QY133" s="11">
        <f t="shared" si="161"/>
        <v>0</v>
      </c>
      <c r="RF133" s="11">
        <f t="shared" si="146"/>
        <v>0</v>
      </c>
      <c r="RT133" s="11">
        <f t="shared" si="148"/>
        <v>0</v>
      </c>
      <c r="SA133" s="11">
        <f t="shared" si="149"/>
        <v>0</v>
      </c>
      <c r="SH133" s="11">
        <f t="shared" si="150"/>
        <v>0</v>
      </c>
      <c r="SO133" s="11">
        <f t="shared" si="151"/>
        <v>0</v>
      </c>
      <c r="SV133" s="11">
        <f t="shared" si="152"/>
        <v>0</v>
      </c>
      <c r="SZ133" s="3">
        <v>20</v>
      </c>
      <c r="TA133" s="14">
        <v>47</v>
      </c>
      <c r="TB133" s="11">
        <v>132</v>
      </c>
      <c r="TC133" s="11">
        <f t="shared" si="153"/>
        <v>6204</v>
      </c>
      <c r="TG133" s="3">
        <v>5</v>
      </c>
      <c r="TH133" s="14">
        <v>12.1</v>
      </c>
      <c r="TI133" s="11">
        <v>132</v>
      </c>
      <c r="TJ133" s="11">
        <f t="shared" si="154"/>
        <v>1597.2</v>
      </c>
      <c r="TQ133" s="11">
        <f t="shared" si="155"/>
        <v>0</v>
      </c>
      <c r="TX133" s="11">
        <f t="shared" si="156"/>
        <v>0</v>
      </c>
      <c r="UE133" s="11">
        <f t="shared" si="157"/>
        <v>0</v>
      </c>
      <c r="UL133" s="11">
        <f t="shared" si="158"/>
        <v>0</v>
      </c>
      <c r="US133" s="11">
        <f t="shared" si="159"/>
        <v>0</v>
      </c>
    </row>
    <row r="134" spans="1:565" x14ac:dyDescent="0.2">
      <c r="A134" s="52">
        <v>44717</v>
      </c>
      <c r="B134" s="3">
        <v>240</v>
      </c>
      <c r="C134" s="14">
        <v>494.8</v>
      </c>
      <c r="D134" s="11">
        <v>126</v>
      </c>
      <c r="E134" s="11">
        <f t="shared" si="93"/>
        <v>62344.800000000003</v>
      </c>
      <c r="I134" s="3">
        <v>40</v>
      </c>
      <c r="J134" s="14">
        <v>91.2</v>
      </c>
      <c r="K134" s="11">
        <v>127</v>
      </c>
      <c r="L134" s="11">
        <f t="shared" ref="L134:L184" si="162">J134*K134</f>
        <v>11582.4</v>
      </c>
      <c r="S134" s="11">
        <f t="shared" ref="S134:S147" si="163">Q134*R134</f>
        <v>0</v>
      </c>
      <c r="Z134" s="11">
        <f t="shared" ref="Z134:Z150" si="164">X134*Y134</f>
        <v>0</v>
      </c>
      <c r="AG134" s="11">
        <f t="shared" ref="AG134:AG187" si="165">AE134*AF134</f>
        <v>0</v>
      </c>
      <c r="AK134" s="3">
        <v>20</v>
      </c>
      <c r="AL134" s="14">
        <v>46.7</v>
      </c>
      <c r="AM134" s="11">
        <v>129</v>
      </c>
      <c r="AN134" s="11">
        <f t="shared" si="85"/>
        <v>6024.3</v>
      </c>
      <c r="AR134" s="3">
        <v>55</v>
      </c>
      <c r="AS134" s="14">
        <v>123.9</v>
      </c>
      <c r="AT134" s="11">
        <v>127</v>
      </c>
      <c r="AU134" s="11">
        <f t="shared" ref="AU134:AU168" si="166">AS134*AT134</f>
        <v>15735.300000000001</v>
      </c>
      <c r="AY134" s="3">
        <v>45</v>
      </c>
      <c r="AZ134" s="14">
        <v>101.4</v>
      </c>
      <c r="BA134" s="11">
        <v>127</v>
      </c>
      <c r="BB134" s="11">
        <f t="shared" si="87"/>
        <v>12877.800000000001</v>
      </c>
      <c r="BF134" s="3">
        <v>25</v>
      </c>
      <c r="BG134" s="14">
        <v>53.7</v>
      </c>
      <c r="BH134" s="11">
        <v>127</v>
      </c>
      <c r="BI134" s="11">
        <f t="shared" si="88"/>
        <v>6819.9000000000005</v>
      </c>
      <c r="BK134" s="10">
        <f>SUM(BI5:BI134)</f>
        <v>344611.5</v>
      </c>
      <c r="CA134" s="3">
        <v>85</v>
      </c>
      <c r="CB134" s="14">
        <v>183.4</v>
      </c>
      <c r="CC134" s="11">
        <v>126</v>
      </c>
      <c r="CD134" s="11">
        <f t="shared" si="89"/>
        <v>23108.400000000001</v>
      </c>
      <c r="DQ134" s="3">
        <v>42</v>
      </c>
      <c r="DR134" s="14">
        <v>92.5</v>
      </c>
      <c r="DS134" s="11">
        <v>127</v>
      </c>
      <c r="DT134" s="11">
        <f t="shared" si="96"/>
        <v>11747.5</v>
      </c>
      <c r="DX134" s="3">
        <v>12</v>
      </c>
      <c r="DY134" s="14">
        <v>25.1</v>
      </c>
      <c r="DZ134" s="11">
        <v>127</v>
      </c>
      <c r="EA134" s="11">
        <f t="shared" si="99"/>
        <v>3187.7000000000003</v>
      </c>
      <c r="EE134" s="3">
        <v>32</v>
      </c>
      <c r="EF134" s="14">
        <v>70.8</v>
      </c>
      <c r="EG134" s="11">
        <v>127</v>
      </c>
      <c r="EH134" s="11">
        <f t="shared" si="97"/>
        <v>8991.6</v>
      </c>
      <c r="EL134" s="3">
        <v>30</v>
      </c>
      <c r="EM134" s="14">
        <v>62.6</v>
      </c>
      <c r="EN134" s="11">
        <v>127</v>
      </c>
      <c r="EO134" s="11">
        <f t="shared" si="112"/>
        <v>7950.2</v>
      </c>
      <c r="FN134" s="3">
        <v>8</v>
      </c>
      <c r="FO134" s="14">
        <v>18.5</v>
      </c>
      <c r="FP134" s="11">
        <v>127</v>
      </c>
      <c r="FQ134" s="11">
        <f t="shared" si="104"/>
        <v>2349.5</v>
      </c>
      <c r="GI134" s="3">
        <v>25</v>
      </c>
      <c r="GJ134" s="14">
        <v>52.4</v>
      </c>
      <c r="GK134" s="11">
        <v>127</v>
      </c>
      <c r="GL134" s="11">
        <f t="shared" si="107"/>
        <v>6654.8</v>
      </c>
      <c r="HY134" s="3">
        <v>35</v>
      </c>
      <c r="HZ134" s="14">
        <v>79.7</v>
      </c>
      <c r="IA134" s="11">
        <v>127</v>
      </c>
      <c r="IB134" s="11">
        <f t="shared" si="114"/>
        <v>10121.9</v>
      </c>
      <c r="IT134" s="3">
        <v>15</v>
      </c>
      <c r="IU134" s="14">
        <v>33.5</v>
      </c>
      <c r="IV134" s="11">
        <v>127</v>
      </c>
      <c r="IW134" s="11">
        <f t="shared" si="117"/>
        <v>4254.5</v>
      </c>
      <c r="LL134" s="3">
        <v>30</v>
      </c>
      <c r="LM134" s="14">
        <v>63.2</v>
      </c>
      <c r="LN134" s="11">
        <v>127</v>
      </c>
      <c r="LO134" s="11">
        <f t="shared" si="127"/>
        <v>8026.4000000000005</v>
      </c>
      <c r="LZ134" s="3">
        <v>120</v>
      </c>
      <c r="MA134" s="14">
        <v>282.89999999999998</v>
      </c>
      <c r="MB134" s="11">
        <v>121</v>
      </c>
      <c r="MC134" s="11">
        <f t="shared" si="129"/>
        <v>34230.899999999994</v>
      </c>
      <c r="NB134" s="3">
        <v>45</v>
      </c>
      <c r="NC134" s="14">
        <v>107.2</v>
      </c>
      <c r="ND134" s="11">
        <v>127</v>
      </c>
      <c r="NE134" s="11">
        <f t="shared" si="133"/>
        <v>13614.4</v>
      </c>
      <c r="NI134" s="3">
        <v>30</v>
      </c>
      <c r="NJ134" s="14">
        <v>66.5</v>
      </c>
      <c r="NK134" s="11">
        <v>127</v>
      </c>
      <c r="NL134" s="11">
        <f t="shared" si="134"/>
        <v>8445.5</v>
      </c>
      <c r="NP134" s="3">
        <v>80</v>
      </c>
      <c r="NQ134" s="14">
        <v>159.6</v>
      </c>
      <c r="NR134" s="11">
        <v>126</v>
      </c>
      <c r="NS134" s="11">
        <f t="shared" si="160"/>
        <v>20109.599999999999</v>
      </c>
      <c r="NW134" s="3">
        <v>25</v>
      </c>
      <c r="NX134" s="14">
        <v>58.8</v>
      </c>
      <c r="NY134" s="11">
        <v>126</v>
      </c>
      <c r="NZ134" s="11">
        <f t="shared" si="135"/>
        <v>7408.7999999999993</v>
      </c>
      <c r="PF134" s="3">
        <v>30</v>
      </c>
      <c r="PG134" s="14">
        <v>66.099999999999994</v>
      </c>
      <c r="PH134" s="11">
        <v>126</v>
      </c>
      <c r="PI134" s="11">
        <f t="shared" si="140"/>
        <v>8328.5999999999985</v>
      </c>
      <c r="QK134" s="11">
        <f t="shared" si="144"/>
        <v>0</v>
      </c>
      <c r="QR134" s="11">
        <f t="shared" si="145"/>
        <v>0</v>
      </c>
      <c r="QY134" s="11">
        <f t="shared" si="161"/>
        <v>0</v>
      </c>
      <c r="RF134" s="11">
        <f t="shared" si="146"/>
        <v>0</v>
      </c>
      <c r="RT134" s="11">
        <f t="shared" si="148"/>
        <v>0</v>
      </c>
      <c r="SA134" s="11">
        <f t="shared" si="149"/>
        <v>0</v>
      </c>
      <c r="SH134" s="11">
        <f t="shared" si="150"/>
        <v>0</v>
      </c>
      <c r="SO134" s="11">
        <f t="shared" si="151"/>
        <v>0</v>
      </c>
      <c r="SV134" s="11">
        <f t="shared" si="152"/>
        <v>0</v>
      </c>
      <c r="SZ134" s="3">
        <v>25</v>
      </c>
      <c r="TA134" s="14">
        <v>56.3</v>
      </c>
      <c r="TB134" s="11">
        <v>129</v>
      </c>
      <c r="TC134" s="11">
        <f t="shared" si="153"/>
        <v>7262.7</v>
      </c>
      <c r="TG134" s="3">
        <v>17</v>
      </c>
      <c r="TH134" s="14">
        <v>41.5</v>
      </c>
      <c r="TI134" s="11">
        <v>129</v>
      </c>
      <c r="TJ134" s="11">
        <f t="shared" si="154"/>
        <v>5353.5</v>
      </c>
      <c r="TN134" s="3">
        <v>13</v>
      </c>
      <c r="TO134" s="14">
        <v>24.2</v>
      </c>
      <c r="TP134" s="11">
        <v>130</v>
      </c>
      <c r="TQ134" s="11">
        <f t="shared" si="155"/>
        <v>3146</v>
      </c>
      <c r="TR134" s="11">
        <v>10000</v>
      </c>
      <c r="TS134" s="11">
        <v>474.3</v>
      </c>
      <c r="TX134" s="11">
        <f t="shared" si="156"/>
        <v>0</v>
      </c>
      <c r="UE134" s="11">
        <f t="shared" si="157"/>
        <v>0</v>
      </c>
      <c r="UL134" s="11">
        <f t="shared" si="158"/>
        <v>0</v>
      </c>
      <c r="US134" s="11">
        <f t="shared" si="159"/>
        <v>0</v>
      </c>
    </row>
    <row r="135" spans="1:565" ht="16" x14ac:dyDescent="0.2">
      <c r="A135" s="52">
        <v>44718</v>
      </c>
      <c r="B135" s="3">
        <v>30</v>
      </c>
      <c r="C135" s="14">
        <v>55</v>
      </c>
      <c r="D135" s="11">
        <v>125</v>
      </c>
      <c r="E135" s="11">
        <f t="shared" si="93"/>
        <v>6875</v>
      </c>
      <c r="L135" s="10"/>
      <c r="S135" s="11">
        <f t="shared" si="163"/>
        <v>0</v>
      </c>
      <c r="Z135" s="11">
        <f t="shared" si="164"/>
        <v>0</v>
      </c>
      <c r="AG135" s="11">
        <f t="shared" si="165"/>
        <v>0</v>
      </c>
      <c r="AN135" s="11">
        <f t="shared" si="85"/>
        <v>0</v>
      </c>
      <c r="AR135" s="3">
        <v>10</v>
      </c>
      <c r="AS135" s="14">
        <v>18.5</v>
      </c>
      <c r="AT135" s="11">
        <v>126</v>
      </c>
      <c r="AU135" s="29">
        <f t="shared" si="166"/>
        <v>2331</v>
      </c>
      <c r="AY135" s="3">
        <v>15</v>
      </c>
      <c r="AZ135" s="14">
        <v>27.8</v>
      </c>
      <c r="BA135" s="11">
        <v>126</v>
      </c>
      <c r="BB135" s="11">
        <f t="shared" si="87"/>
        <v>3502.8</v>
      </c>
      <c r="BI135" s="11">
        <f t="shared" si="88"/>
        <v>0</v>
      </c>
      <c r="BP135" s="11">
        <f t="shared" si="91"/>
        <v>0</v>
      </c>
      <c r="BW135" s="11">
        <f t="shared" si="92"/>
        <v>0</v>
      </c>
      <c r="CA135" s="3">
        <v>35</v>
      </c>
      <c r="CB135" s="14">
        <v>66.2</v>
      </c>
      <c r="CC135" s="11">
        <v>125</v>
      </c>
      <c r="CD135" s="29">
        <f t="shared" si="89"/>
        <v>8275</v>
      </c>
      <c r="CK135" s="11">
        <f t="shared" ref="CK135:CK193" si="167">CI135*CJ135</f>
        <v>0</v>
      </c>
      <c r="CR135" s="11">
        <f t="shared" si="94"/>
        <v>0</v>
      </c>
      <c r="CY135" s="11">
        <f t="shared" si="95"/>
        <v>0</v>
      </c>
      <c r="DF135" s="11">
        <f t="shared" si="98"/>
        <v>0</v>
      </c>
      <c r="DM135" s="11">
        <f t="shared" si="100"/>
        <v>0</v>
      </c>
      <c r="DQ135" s="3">
        <v>10</v>
      </c>
      <c r="DR135" s="14">
        <v>19.600000000000001</v>
      </c>
      <c r="DS135" s="11">
        <v>126</v>
      </c>
      <c r="DT135" s="29">
        <f t="shared" si="96"/>
        <v>2469.6000000000004</v>
      </c>
      <c r="DX135" s="3">
        <v>5</v>
      </c>
      <c r="DY135" s="14">
        <v>9.5</v>
      </c>
      <c r="DZ135" s="11">
        <v>126</v>
      </c>
      <c r="EA135" s="29">
        <f t="shared" si="99"/>
        <v>1197</v>
      </c>
      <c r="EH135" s="11">
        <f t="shared" si="97"/>
        <v>0</v>
      </c>
      <c r="EL135" s="3">
        <v>5</v>
      </c>
      <c r="EM135" s="14">
        <v>11</v>
      </c>
      <c r="EN135" s="11">
        <v>126</v>
      </c>
      <c r="EO135" s="29">
        <f t="shared" si="112"/>
        <v>1386</v>
      </c>
      <c r="EV135" s="11">
        <f t="shared" si="101"/>
        <v>0</v>
      </c>
      <c r="FC135" s="11">
        <f t="shared" si="102"/>
        <v>0</v>
      </c>
      <c r="FJ135" s="11">
        <f t="shared" si="103"/>
        <v>0</v>
      </c>
      <c r="FN135" s="3">
        <v>5</v>
      </c>
      <c r="FO135" s="14">
        <v>8.6999999999999993</v>
      </c>
      <c r="FP135" s="11">
        <v>126</v>
      </c>
      <c r="FQ135" s="29">
        <f t="shared" si="104"/>
        <v>1096.1999999999998</v>
      </c>
      <c r="FX135" s="11">
        <f t="shared" si="105"/>
        <v>0</v>
      </c>
      <c r="GE135" s="11">
        <f t="shared" si="106"/>
        <v>0</v>
      </c>
      <c r="GI135" s="3">
        <v>5</v>
      </c>
      <c r="GJ135" s="14">
        <v>8.3000000000000007</v>
      </c>
      <c r="GK135" s="11">
        <v>126</v>
      </c>
      <c r="GL135" s="11">
        <f t="shared" si="107"/>
        <v>1045.8000000000002</v>
      </c>
      <c r="GP135" s="3">
        <v>15</v>
      </c>
      <c r="GQ135" s="14">
        <v>26.5</v>
      </c>
      <c r="GR135" s="11">
        <v>126</v>
      </c>
      <c r="GS135" s="11">
        <f t="shared" si="108"/>
        <v>3339</v>
      </c>
      <c r="GU135" s="115"/>
      <c r="GZ135" s="11">
        <f t="shared" si="109"/>
        <v>0</v>
      </c>
      <c r="HG135" s="11">
        <f t="shared" si="110"/>
        <v>0</v>
      </c>
      <c r="HN135" s="11">
        <f t="shared" si="111"/>
        <v>0</v>
      </c>
      <c r="HU135" s="11">
        <f t="shared" si="113"/>
        <v>0</v>
      </c>
      <c r="IB135" s="10"/>
      <c r="II135" s="11">
        <f t="shared" si="115"/>
        <v>0</v>
      </c>
      <c r="IP135" s="11">
        <f t="shared" si="116"/>
        <v>0</v>
      </c>
      <c r="IW135" s="10"/>
      <c r="JD135" s="11">
        <f t="shared" si="118"/>
        <v>0</v>
      </c>
      <c r="JK135" s="11">
        <f t="shared" si="119"/>
        <v>0</v>
      </c>
      <c r="JR135" s="11">
        <f t="shared" si="120"/>
        <v>0</v>
      </c>
      <c r="JY135" s="11">
        <f t="shared" si="121"/>
        <v>0</v>
      </c>
      <c r="KF135" s="11">
        <f t="shared" si="122"/>
        <v>0</v>
      </c>
      <c r="KM135" s="11">
        <f t="shared" si="123"/>
        <v>0</v>
      </c>
      <c r="KT135" s="11">
        <f t="shared" si="124"/>
        <v>0</v>
      </c>
      <c r="LA135" s="11">
        <f t="shared" si="125"/>
        <v>0</v>
      </c>
      <c r="LH135" s="11">
        <f t="shared" si="126"/>
        <v>0</v>
      </c>
      <c r="LL135" s="3">
        <v>10</v>
      </c>
      <c r="LM135" s="14">
        <v>17.7</v>
      </c>
      <c r="LN135" s="11">
        <v>126</v>
      </c>
      <c r="LO135" s="29">
        <f t="shared" si="127"/>
        <v>2230.1999999999998</v>
      </c>
      <c r="LV135" s="11">
        <f t="shared" si="128"/>
        <v>0</v>
      </c>
      <c r="LZ135" s="3">
        <v>50</v>
      </c>
      <c r="MA135" s="14">
        <v>95.1</v>
      </c>
      <c r="MB135" s="11">
        <v>121</v>
      </c>
      <c r="MC135" s="29">
        <f t="shared" si="129"/>
        <v>11507.099999999999</v>
      </c>
      <c r="ME135" s="33">
        <v>207106</v>
      </c>
      <c r="MJ135" s="11">
        <f t="shared" si="130"/>
        <v>0</v>
      </c>
      <c r="MQ135" s="11">
        <f t="shared" si="131"/>
        <v>0</v>
      </c>
      <c r="MX135" s="11">
        <f t="shared" si="132"/>
        <v>0</v>
      </c>
      <c r="NB135" s="3">
        <v>25</v>
      </c>
      <c r="NC135" s="14">
        <v>47.2</v>
      </c>
      <c r="ND135" s="11">
        <v>126</v>
      </c>
      <c r="NE135" s="29">
        <f t="shared" si="133"/>
        <v>5947.2000000000007</v>
      </c>
      <c r="NF135" s="11">
        <v>25500</v>
      </c>
      <c r="NG135" s="10">
        <v>99465</v>
      </c>
      <c r="NL135" s="11">
        <f t="shared" si="134"/>
        <v>0</v>
      </c>
      <c r="NP135" s="3">
        <v>5</v>
      </c>
      <c r="NQ135" s="14">
        <v>8.5</v>
      </c>
      <c r="NR135" s="11">
        <v>125</v>
      </c>
      <c r="NS135" s="29">
        <f t="shared" si="160"/>
        <v>1062.5</v>
      </c>
      <c r="NZ135" s="11">
        <f t="shared" si="135"/>
        <v>0</v>
      </c>
      <c r="OG135" s="11">
        <f t="shared" si="136"/>
        <v>0</v>
      </c>
      <c r="ON135" s="11">
        <f t="shared" si="137"/>
        <v>0</v>
      </c>
      <c r="OU135" s="11">
        <f t="shared" si="138"/>
        <v>0</v>
      </c>
      <c r="PB135" s="11">
        <f t="shared" si="139"/>
        <v>0</v>
      </c>
      <c r="PI135" s="11">
        <f t="shared" si="140"/>
        <v>0</v>
      </c>
      <c r="PP135" s="11">
        <f t="shared" si="141"/>
        <v>0</v>
      </c>
      <c r="PW135" s="11">
        <f t="shared" si="142"/>
        <v>0</v>
      </c>
      <c r="QD135" s="11">
        <f t="shared" si="143"/>
        <v>0</v>
      </c>
      <c r="QK135" s="11">
        <f t="shared" si="144"/>
        <v>0</v>
      </c>
      <c r="QO135" s="3">
        <v>16</v>
      </c>
      <c r="QP135" s="14">
        <v>28</v>
      </c>
      <c r="QQ135" s="11">
        <v>126</v>
      </c>
      <c r="QR135" s="11">
        <f t="shared" si="145"/>
        <v>3528</v>
      </c>
      <c r="QY135" s="11">
        <f t="shared" si="161"/>
        <v>0</v>
      </c>
      <c r="RF135" s="11">
        <f t="shared" si="146"/>
        <v>0</v>
      </c>
      <c r="RT135" s="11">
        <f t="shared" si="148"/>
        <v>0</v>
      </c>
      <c r="SA135" s="11">
        <f t="shared" si="149"/>
        <v>0</v>
      </c>
      <c r="SH135" s="11">
        <f t="shared" si="150"/>
        <v>0</v>
      </c>
      <c r="SL135" s="3">
        <v>5</v>
      </c>
      <c r="SM135" s="14">
        <v>8</v>
      </c>
      <c r="SN135" s="11">
        <v>126</v>
      </c>
      <c r="SO135" s="11">
        <f t="shared" si="151"/>
        <v>1008</v>
      </c>
      <c r="SV135" s="11">
        <f t="shared" si="152"/>
        <v>0</v>
      </c>
      <c r="TC135" s="10"/>
      <c r="TJ135" s="11">
        <f t="shared" si="154"/>
        <v>0</v>
      </c>
      <c r="TQ135" s="11">
        <f t="shared" si="155"/>
        <v>0</v>
      </c>
      <c r="TX135" s="11">
        <f t="shared" si="156"/>
        <v>0</v>
      </c>
      <c r="UE135" s="11">
        <f t="shared" si="157"/>
        <v>0</v>
      </c>
      <c r="UL135" s="11">
        <f t="shared" si="158"/>
        <v>0</v>
      </c>
      <c r="US135" s="11">
        <f t="shared" si="159"/>
        <v>0</v>
      </c>
    </row>
    <row r="136" spans="1:565" x14ac:dyDescent="0.2">
      <c r="A136" s="52">
        <v>44719</v>
      </c>
      <c r="B136" s="3">
        <v>90</v>
      </c>
      <c r="C136" s="14">
        <v>180.3</v>
      </c>
      <c r="D136" s="11">
        <v>125</v>
      </c>
      <c r="E136" s="11">
        <f t="shared" si="93"/>
        <v>22537.5</v>
      </c>
      <c r="I136" s="3">
        <v>5</v>
      </c>
      <c r="J136" s="14">
        <v>9.9</v>
      </c>
      <c r="K136" s="11">
        <v>126</v>
      </c>
      <c r="L136" s="11">
        <f t="shared" si="162"/>
        <v>1247.4000000000001</v>
      </c>
      <c r="S136" s="11">
        <f t="shared" si="163"/>
        <v>0</v>
      </c>
      <c r="Z136" s="11">
        <f t="shared" si="164"/>
        <v>0</v>
      </c>
      <c r="AG136" s="11">
        <f t="shared" si="165"/>
        <v>0</v>
      </c>
      <c r="AK136" s="3">
        <v>10</v>
      </c>
      <c r="AL136" s="14">
        <v>18</v>
      </c>
      <c r="AM136" s="11">
        <v>128</v>
      </c>
      <c r="AN136" s="11">
        <f t="shared" ref="AN136:AN145" si="168">AL136*AM136</f>
        <v>2304</v>
      </c>
      <c r="AR136" s="3">
        <v>35</v>
      </c>
      <c r="AS136" s="14">
        <v>67.400000000000006</v>
      </c>
      <c r="AT136" s="11">
        <v>126</v>
      </c>
      <c r="AU136" s="11">
        <f t="shared" si="166"/>
        <v>8492.4000000000015</v>
      </c>
      <c r="AY136" s="3">
        <v>30</v>
      </c>
      <c r="AZ136" s="14">
        <v>59.6</v>
      </c>
      <c r="BA136" s="11">
        <v>126</v>
      </c>
      <c r="BB136" s="11">
        <f t="shared" ref="BB136:BB183" si="169">AZ136*BA136</f>
        <v>7509.6</v>
      </c>
      <c r="BF136" s="3">
        <v>15</v>
      </c>
      <c r="BG136" s="14">
        <v>30.7</v>
      </c>
      <c r="BH136" s="11">
        <v>126</v>
      </c>
      <c r="BI136" s="11">
        <f t="shared" ref="BI136:BI183" si="170">BG136*BH136</f>
        <v>3868.2</v>
      </c>
      <c r="BP136" s="11">
        <f t="shared" ref="BP136:BP199" si="171">BN136*BO136</f>
        <v>0</v>
      </c>
      <c r="BW136" s="11">
        <f t="shared" si="92"/>
        <v>0</v>
      </c>
      <c r="CA136" s="3">
        <v>60</v>
      </c>
      <c r="CB136" s="14">
        <v>122.2</v>
      </c>
      <c r="CC136" s="11">
        <v>125</v>
      </c>
      <c r="CD136" s="11">
        <f t="shared" si="89"/>
        <v>15275</v>
      </c>
      <c r="CK136" s="11">
        <f t="shared" si="167"/>
        <v>0</v>
      </c>
      <c r="CR136" s="11">
        <f t="shared" si="94"/>
        <v>0</v>
      </c>
      <c r="CY136" s="11">
        <f t="shared" si="95"/>
        <v>0</v>
      </c>
      <c r="DF136" s="11">
        <f t="shared" si="98"/>
        <v>0</v>
      </c>
      <c r="DM136" s="11">
        <f t="shared" si="100"/>
        <v>0</v>
      </c>
      <c r="DQ136" s="3">
        <v>15</v>
      </c>
      <c r="DR136" s="14">
        <v>30</v>
      </c>
      <c r="DS136" s="11">
        <v>126</v>
      </c>
      <c r="DT136" s="11">
        <f t="shared" si="96"/>
        <v>3780</v>
      </c>
      <c r="DX136" s="3">
        <v>6</v>
      </c>
      <c r="DY136" s="14">
        <v>11.7</v>
      </c>
      <c r="DZ136" s="11">
        <v>126</v>
      </c>
      <c r="EA136" s="11">
        <f t="shared" si="99"/>
        <v>1474.1999999999998</v>
      </c>
      <c r="EE136" s="3">
        <v>15</v>
      </c>
      <c r="EF136" s="14">
        <v>29.8</v>
      </c>
      <c r="EG136" s="11">
        <v>126</v>
      </c>
      <c r="EH136" s="11">
        <f t="shared" si="97"/>
        <v>3754.8</v>
      </c>
      <c r="EL136" s="3">
        <v>10</v>
      </c>
      <c r="EM136" s="14">
        <v>20.5</v>
      </c>
      <c r="EN136" s="11">
        <v>126</v>
      </c>
      <c r="EO136" s="11">
        <f t="shared" si="112"/>
        <v>2583</v>
      </c>
      <c r="EV136" s="11">
        <f t="shared" si="101"/>
        <v>0</v>
      </c>
      <c r="FC136" s="11">
        <f t="shared" si="102"/>
        <v>0</v>
      </c>
      <c r="FJ136" s="11">
        <f t="shared" si="103"/>
        <v>0</v>
      </c>
      <c r="FN136" s="3">
        <v>5</v>
      </c>
      <c r="FO136" s="14">
        <v>7.9</v>
      </c>
      <c r="FP136" s="11">
        <v>126</v>
      </c>
      <c r="FQ136" s="11">
        <f t="shared" si="104"/>
        <v>995.40000000000009</v>
      </c>
      <c r="FX136" s="11">
        <f t="shared" si="105"/>
        <v>0</v>
      </c>
      <c r="GE136" s="11">
        <f t="shared" si="106"/>
        <v>0</v>
      </c>
      <c r="GI136" s="3">
        <v>10</v>
      </c>
      <c r="GJ136" s="14">
        <v>19.8</v>
      </c>
      <c r="GK136" s="11">
        <v>126</v>
      </c>
      <c r="GL136" s="11">
        <f t="shared" si="107"/>
        <v>2494.8000000000002</v>
      </c>
      <c r="GS136" s="11">
        <f t="shared" si="108"/>
        <v>0</v>
      </c>
      <c r="GZ136" s="11">
        <f t="shared" si="109"/>
        <v>0</v>
      </c>
      <c r="HG136" s="11">
        <f t="shared" si="110"/>
        <v>0</v>
      </c>
      <c r="HN136" s="11">
        <f t="shared" si="111"/>
        <v>0</v>
      </c>
      <c r="HU136" s="11">
        <f t="shared" si="113"/>
        <v>0</v>
      </c>
      <c r="HY136" s="3">
        <v>15</v>
      </c>
      <c r="HZ136" s="14">
        <v>31.3</v>
      </c>
      <c r="IA136" s="11">
        <v>126</v>
      </c>
      <c r="IB136" s="11">
        <f t="shared" si="114"/>
        <v>3943.8</v>
      </c>
      <c r="II136" s="11">
        <f t="shared" si="115"/>
        <v>0</v>
      </c>
      <c r="IP136" s="11">
        <f t="shared" si="116"/>
        <v>0</v>
      </c>
      <c r="IT136" s="3">
        <v>10</v>
      </c>
      <c r="IU136" s="14">
        <v>19.7</v>
      </c>
      <c r="IV136" s="11">
        <v>126</v>
      </c>
      <c r="IW136" s="11">
        <f t="shared" si="117"/>
        <v>2482.1999999999998</v>
      </c>
      <c r="JD136" s="11">
        <f t="shared" si="118"/>
        <v>0</v>
      </c>
      <c r="JK136" s="11">
        <f t="shared" si="119"/>
        <v>0</v>
      </c>
      <c r="JR136" s="11">
        <f t="shared" si="120"/>
        <v>0</v>
      </c>
      <c r="JY136" s="11">
        <f t="shared" si="121"/>
        <v>0</v>
      </c>
      <c r="KF136" s="11">
        <f t="shared" si="122"/>
        <v>0</v>
      </c>
      <c r="KM136" s="11">
        <f t="shared" si="123"/>
        <v>0</v>
      </c>
      <c r="KT136" s="11">
        <f t="shared" si="124"/>
        <v>0</v>
      </c>
      <c r="LA136" s="11">
        <f t="shared" si="125"/>
        <v>0</v>
      </c>
      <c r="LH136" s="11">
        <f t="shared" si="126"/>
        <v>0</v>
      </c>
      <c r="LL136" s="3">
        <v>20</v>
      </c>
      <c r="LM136" s="14">
        <v>41.9</v>
      </c>
      <c r="LN136" s="11">
        <v>126</v>
      </c>
      <c r="LO136" s="11">
        <f t="shared" si="127"/>
        <v>5279.4</v>
      </c>
      <c r="LV136" s="11">
        <f t="shared" si="128"/>
        <v>0</v>
      </c>
      <c r="LZ136" s="3">
        <v>30</v>
      </c>
      <c r="MA136" s="14">
        <v>61.4</v>
      </c>
      <c r="MB136" s="11">
        <v>121</v>
      </c>
      <c r="MC136" s="11">
        <f t="shared" si="129"/>
        <v>7429.4</v>
      </c>
      <c r="MD136" s="11">
        <v>90000</v>
      </c>
      <c r="MJ136" s="11">
        <f t="shared" si="130"/>
        <v>0</v>
      </c>
      <c r="MQ136" s="11">
        <f t="shared" si="131"/>
        <v>0</v>
      </c>
      <c r="MX136" s="11">
        <f t="shared" si="132"/>
        <v>0</v>
      </c>
      <c r="NB136" s="3">
        <v>28</v>
      </c>
      <c r="NC136" s="14">
        <v>54.4</v>
      </c>
      <c r="ND136" s="11">
        <v>126</v>
      </c>
      <c r="NE136" s="11">
        <f t="shared" si="133"/>
        <v>6854.4</v>
      </c>
      <c r="NG136" s="11">
        <v>80465</v>
      </c>
      <c r="NI136" s="3">
        <v>250</v>
      </c>
      <c r="NJ136" s="14">
        <v>408</v>
      </c>
      <c r="NK136" s="11">
        <v>126</v>
      </c>
      <c r="NL136" s="11">
        <f t="shared" si="134"/>
        <v>51408</v>
      </c>
      <c r="NM136" s="11">
        <v>80000</v>
      </c>
      <c r="NN136" s="28">
        <f>NN129-NM133-NM136+NL115</f>
        <v>48335.000000000007</v>
      </c>
      <c r="NP136" s="3">
        <v>35</v>
      </c>
      <c r="NQ136" s="14">
        <v>69.400000000000006</v>
      </c>
      <c r="NR136" s="11">
        <v>125</v>
      </c>
      <c r="NS136" s="11">
        <f t="shared" si="160"/>
        <v>8675</v>
      </c>
      <c r="NW136" s="3">
        <v>5</v>
      </c>
      <c r="NX136" s="14">
        <v>10.199999999999999</v>
      </c>
      <c r="NY136" s="11">
        <v>125</v>
      </c>
      <c r="NZ136" s="11">
        <f t="shared" si="135"/>
        <v>1275</v>
      </c>
      <c r="OG136" s="11">
        <f t="shared" si="136"/>
        <v>0</v>
      </c>
      <c r="ON136" s="11">
        <f t="shared" si="137"/>
        <v>0</v>
      </c>
      <c r="OU136" s="11">
        <f t="shared" si="138"/>
        <v>0</v>
      </c>
      <c r="PB136" s="11">
        <f t="shared" si="139"/>
        <v>0</v>
      </c>
      <c r="PF136" s="3">
        <v>15</v>
      </c>
      <c r="PG136" s="14">
        <v>30.3</v>
      </c>
      <c r="PH136" s="11">
        <v>125</v>
      </c>
      <c r="PI136" s="11">
        <f t="shared" si="140"/>
        <v>3787.5</v>
      </c>
      <c r="PP136" s="11">
        <f t="shared" si="141"/>
        <v>0</v>
      </c>
      <c r="PW136" s="11">
        <f t="shared" si="142"/>
        <v>0</v>
      </c>
      <c r="QD136" s="11">
        <f t="shared" si="143"/>
        <v>0</v>
      </c>
      <c r="QK136" s="11">
        <f t="shared" si="144"/>
        <v>0</v>
      </c>
      <c r="QO136" s="3">
        <v>10</v>
      </c>
      <c r="QP136" s="14">
        <v>19.2</v>
      </c>
      <c r="QQ136" s="11">
        <v>126</v>
      </c>
      <c r="QR136" s="11">
        <f t="shared" si="145"/>
        <v>2419.1999999999998</v>
      </c>
      <c r="QY136" s="11">
        <f t="shared" si="161"/>
        <v>0</v>
      </c>
      <c r="RF136" s="11">
        <f t="shared" si="146"/>
        <v>0</v>
      </c>
      <c r="RT136" s="11">
        <f t="shared" si="148"/>
        <v>0</v>
      </c>
      <c r="SA136" s="11">
        <f t="shared" si="149"/>
        <v>0</v>
      </c>
      <c r="SH136" s="11">
        <f t="shared" si="150"/>
        <v>0</v>
      </c>
      <c r="SO136" s="11">
        <f t="shared" si="151"/>
        <v>0</v>
      </c>
      <c r="SV136" s="11">
        <f t="shared" si="152"/>
        <v>0</v>
      </c>
      <c r="SZ136" s="3">
        <v>15</v>
      </c>
      <c r="TA136" s="14">
        <v>27.9</v>
      </c>
      <c r="TB136" s="11">
        <v>128</v>
      </c>
      <c r="TC136" s="11">
        <f t="shared" si="153"/>
        <v>3571.2</v>
      </c>
      <c r="TG136" s="3">
        <v>10</v>
      </c>
      <c r="TH136" s="14">
        <v>20</v>
      </c>
      <c r="TI136" s="11">
        <v>128</v>
      </c>
      <c r="TJ136" s="11">
        <f t="shared" si="154"/>
        <v>2560</v>
      </c>
      <c r="TN136" s="3">
        <v>10</v>
      </c>
      <c r="TO136" s="14">
        <v>20.2</v>
      </c>
      <c r="TP136" s="11">
        <v>129</v>
      </c>
      <c r="TQ136" s="11">
        <f t="shared" si="155"/>
        <v>2605.7999999999997</v>
      </c>
      <c r="TU136" s="3">
        <v>50</v>
      </c>
      <c r="TV136" s="14">
        <v>95.8</v>
      </c>
      <c r="TW136" s="11">
        <v>130</v>
      </c>
      <c r="TX136" s="11">
        <f t="shared" si="156"/>
        <v>12454</v>
      </c>
      <c r="UE136" s="11">
        <f t="shared" si="157"/>
        <v>0</v>
      </c>
      <c r="UL136" s="11">
        <f t="shared" si="158"/>
        <v>0</v>
      </c>
      <c r="US136" s="11">
        <f t="shared" si="159"/>
        <v>0</v>
      </c>
    </row>
    <row r="137" spans="1:565" x14ac:dyDescent="0.2">
      <c r="A137" s="52">
        <v>44720</v>
      </c>
      <c r="B137" s="3">
        <v>140</v>
      </c>
      <c r="C137" s="14">
        <v>287.2</v>
      </c>
      <c r="D137" s="11">
        <v>129</v>
      </c>
      <c r="E137" s="11">
        <f t="shared" si="93"/>
        <v>37048.799999999996</v>
      </c>
      <c r="F137" s="11">
        <v>60000</v>
      </c>
      <c r="I137" s="3">
        <v>15</v>
      </c>
      <c r="J137" s="14">
        <v>25.1</v>
      </c>
      <c r="K137" s="11">
        <v>132</v>
      </c>
      <c r="L137" s="11">
        <f t="shared" si="162"/>
        <v>3313.2000000000003</v>
      </c>
      <c r="S137" s="11">
        <f t="shared" si="163"/>
        <v>0</v>
      </c>
      <c r="Z137" s="11">
        <f t="shared" si="164"/>
        <v>0</v>
      </c>
      <c r="AG137" s="11">
        <f t="shared" si="165"/>
        <v>0</v>
      </c>
      <c r="AK137" s="3">
        <v>10</v>
      </c>
      <c r="AL137" s="14">
        <v>19.8</v>
      </c>
      <c r="AM137" s="11">
        <v>132</v>
      </c>
      <c r="AN137" s="11">
        <f t="shared" si="168"/>
        <v>2613.6</v>
      </c>
      <c r="AR137" s="3">
        <v>40</v>
      </c>
      <c r="AS137" s="14">
        <v>71.099999999999994</v>
      </c>
      <c r="AT137" s="11">
        <v>130</v>
      </c>
      <c r="AU137" s="11">
        <f t="shared" si="166"/>
        <v>9243</v>
      </c>
      <c r="AY137" s="3">
        <v>37</v>
      </c>
      <c r="AZ137" s="14">
        <v>68.099999999999994</v>
      </c>
      <c r="BA137" s="11">
        <v>130</v>
      </c>
      <c r="BB137" s="11">
        <f t="shared" si="169"/>
        <v>8853</v>
      </c>
      <c r="BF137" s="3">
        <v>12</v>
      </c>
      <c r="BG137" s="14">
        <v>26.8</v>
      </c>
      <c r="BH137" s="11">
        <v>130</v>
      </c>
      <c r="BI137" s="11">
        <f t="shared" si="170"/>
        <v>3484</v>
      </c>
      <c r="BP137" s="11">
        <f t="shared" si="171"/>
        <v>0</v>
      </c>
      <c r="BW137" s="11">
        <f t="shared" ref="BW137:BW200" si="172">BU137*BV137</f>
        <v>0</v>
      </c>
      <c r="CA137" s="3">
        <v>60</v>
      </c>
      <c r="CB137" s="14">
        <v>125.3</v>
      </c>
      <c r="CC137" s="11">
        <v>129</v>
      </c>
      <c r="CD137" s="11">
        <f t="shared" si="89"/>
        <v>16163.699999999999</v>
      </c>
      <c r="CK137" s="11">
        <f t="shared" si="167"/>
        <v>0</v>
      </c>
      <c r="CR137" s="11">
        <f t="shared" si="94"/>
        <v>0</v>
      </c>
      <c r="CY137" s="11">
        <f t="shared" si="95"/>
        <v>0</v>
      </c>
      <c r="DF137" s="11">
        <f t="shared" si="98"/>
        <v>0</v>
      </c>
      <c r="DM137" s="11">
        <f t="shared" si="100"/>
        <v>0</v>
      </c>
      <c r="DQ137" s="3">
        <v>20</v>
      </c>
      <c r="DR137" s="14">
        <v>42.2</v>
      </c>
      <c r="DS137" s="11">
        <v>130</v>
      </c>
      <c r="DT137" s="11">
        <f t="shared" si="96"/>
        <v>5486</v>
      </c>
      <c r="DX137" s="3">
        <v>8</v>
      </c>
      <c r="DY137" s="14">
        <v>15.5</v>
      </c>
      <c r="DZ137" s="11">
        <v>130</v>
      </c>
      <c r="EA137" s="11">
        <f t="shared" si="99"/>
        <v>2015</v>
      </c>
      <c r="EE137" s="3">
        <v>10</v>
      </c>
      <c r="EF137" s="14">
        <v>21</v>
      </c>
      <c r="EG137" s="11">
        <v>130</v>
      </c>
      <c r="EH137" s="11">
        <f t="shared" si="97"/>
        <v>2730</v>
      </c>
      <c r="EL137" s="3">
        <v>7</v>
      </c>
      <c r="EM137" s="14">
        <v>14</v>
      </c>
      <c r="EN137" s="11">
        <v>130</v>
      </c>
      <c r="EO137" s="11">
        <f t="shared" si="112"/>
        <v>1820</v>
      </c>
      <c r="EV137" s="11">
        <f t="shared" si="101"/>
        <v>0</v>
      </c>
      <c r="FC137" s="11">
        <f t="shared" si="102"/>
        <v>0</v>
      </c>
      <c r="FJ137" s="11">
        <f t="shared" si="103"/>
        <v>0</v>
      </c>
      <c r="FN137" s="3">
        <v>5</v>
      </c>
      <c r="FO137" s="14">
        <v>10.5</v>
      </c>
      <c r="FP137" s="11">
        <v>130</v>
      </c>
      <c r="FQ137" s="11">
        <f t="shared" si="104"/>
        <v>1365</v>
      </c>
      <c r="FX137" s="11">
        <f t="shared" si="105"/>
        <v>0</v>
      </c>
      <c r="GE137" s="11">
        <f t="shared" si="106"/>
        <v>0</v>
      </c>
      <c r="GI137" s="3">
        <v>7</v>
      </c>
      <c r="GJ137" s="14">
        <v>14.5</v>
      </c>
      <c r="GK137" s="11">
        <v>130</v>
      </c>
      <c r="GL137" s="11">
        <f t="shared" si="107"/>
        <v>1885</v>
      </c>
      <c r="GS137" s="11">
        <f t="shared" si="108"/>
        <v>0</v>
      </c>
      <c r="GZ137" s="11">
        <f t="shared" si="109"/>
        <v>0</v>
      </c>
      <c r="HG137" s="11">
        <f t="shared" si="110"/>
        <v>0</v>
      </c>
      <c r="HN137" s="11">
        <f t="shared" si="111"/>
        <v>0</v>
      </c>
      <c r="HU137" s="11">
        <f t="shared" si="113"/>
        <v>0</v>
      </c>
      <c r="HY137" s="3">
        <v>20</v>
      </c>
      <c r="HZ137" s="14">
        <v>40.9</v>
      </c>
      <c r="IA137" s="11">
        <v>130</v>
      </c>
      <c r="IB137" s="11">
        <f t="shared" si="114"/>
        <v>5317</v>
      </c>
      <c r="II137" s="11">
        <f t="shared" si="115"/>
        <v>0</v>
      </c>
      <c r="IP137" s="11">
        <f t="shared" si="116"/>
        <v>0</v>
      </c>
      <c r="IT137" s="3">
        <v>10</v>
      </c>
      <c r="IU137" s="14">
        <v>20.5</v>
      </c>
      <c r="IV137" s="11">
        <v>130</v>
      </c>
      <c r="IW137" s="11">
        <f t="shared" si="117"/>
        <v>2665</v>
      </c>
      <c r="JD137" s="11">
        <f t="shared" si="118"/>
        <v>0</v>
      </c>
      <c r="JK137" s="11">
        <f t="shared" si="119"/>
        <v>0</v>
      </c>
      <c r="JR137" s="11">
        <f t="shared" si="120"/>
        <v>0</v>
      </c>
      <c r="JY137" s="11">
        <f t="shared" si="121"/>
        <v>0</v>
      </c>
      <c r="KF137" s="11">
        <f t="shared" si="122"/>
        <v>0</v>
      </c>
      <c r="KM137" s="11">
        <f t="shared" si="123"/>
        <v>0</v>
      </c>
      <c r="KT137" s="11">
        <f t="shared" si="124"/>
        <v>0</v>
      </c>
      <c r="LA137" s="11">
        <f t="shared" si="125"/>
        <v>0</v>
      </c>
      <c r="LH137" s="11">
        <f t="shared" si="126"/>
        <v>0</v>
      </c>
      <c r="LL137" s="3">
        <v>7</v>
      </c>
      <c r="LM137" s="14">
        <v>14.2</v>
      </c>
      <c r="LN137" s="11">
        <v>130</v>
      </c>
      <c r="LO137" s="11">
        <f t="shared" si="127"/>
        <v>1846</v>
      </c>
      <c r="LV137" s="11">
        <f t="shared" si="128"/>
        <v>0</v>
      </c>
      <c r="LZ137" s="3">
        <v>75</v>
      </c>
      <c r="MA137" s="14">
        <v>155.69999999999999</v>
      </c>
      <c r="MB137" s="11">
        <v>124</v>
      </c>
      <c r="MC137" s="11">
        <f t="shared" si="129"/>
        <v>19306.8</v>
      </c>
      <c r="MD137" s="11">
        <v>35000</v>
      </c>
      <c r="ME137" s="11">
        <v>82106</v>
      </c>
      <c r="MJ137" s="11">
        <f t="shared" si="130"/>
        <v>0</v>
      </c>
      <c r="MQ137" s="11">
        <f t="shared" si="131"/>
        <v>0</v>
      </c>
      <c r="MX137" s="11">
        <f t="shared" si="132"/>
        <v>0</v>
      </c>
      <c r="NB137" s="3">
        <v>20</v>
      </c>
      <c r="NC137" s="14">
        <v>43.4</v>
      </c>
      <c r="ND137" s="11">
        <v>130</v>
      </c>
      <c r="NE137" s="11">
        <f t="shared" si="133"/>
        <v>5642</v>
      </c>
      <c r="NL137" s="11">
        <f t="shared" si="134"/>
        <v>0</v>
      </c>
      <c r="NP137" s="3">
        <v>35</v>
      </c>
      <c r="NQ137" s="14">
        <v>62.6</v>
      </c>
      <c r="NR137" s="11">
        <v>129</v>
      </c>
      <c r="NS137" s="11">
        <f t="shared" si="160"/>
        <v>8075.4000000000005</v>
      </c>
      <c r="NW137" s="3">
        <v>15</v>
      </c>
      <c r="NX137" s="14">
        <v>35.5</v>
      </c>
      <c r="NY137" s="11">
        <v>129</v>
      </c>
      <c r="NZ137" s="11">
        <f t="shared" si="135"/>
        <v>4579.5</v>
      </c>
      <c r="OG137" s="11">
        <f t="shared" si="136"/>
        <v>0</v>
      </c>
      <c r="ON137" s="11">
        <f t="shared" si="137"/>
        <v>0</v>
      </c>
      <c r="OU137" s="11">
        <f t="shared" si="138"/>
        <v>0</v>
      </c>
      <c r="PB137" s="11">
        <f t="shared" si="139"/>
        <v>0</v>
      </c>
      <c r="PF137" s="3">
        <v>20</v>
      </c>
      <c r="PG137" s="14">
        <v>41.2</v>
      </c>
      <c r="PH137" s="11">
        <v>129</v>
      </c>
      <c r="PI137" s="11">
        <f t="shared" si="140"/>
        <v>5314.8</v>
      </c>
      <c r="PP137" s="11">
        <f t="shared" si="141"/>
        <v>0</v>
      </c>
      <c r="PW137" s="11">
        <f t="shared" si="142"/>
        <v>0</v>
      </c>
      <c r="QD137" s="11">
        <f t="shared" si="143"/>
        <v>0</v>
      </c>
      <c r="QK137" s="11">
        <f t="shared" si="144"/>
        <v>0</v>
      </c>
      <c r="QO137" s="3">
        <v>16</v>
      </c>
      <c r="QP137" s="14">
        <v>31.4</v>
      </c>
      <c r="QQ137" s="11">
        <v>130</v>
      </c>
      <c r="QR137" s="11">
        <f t="shared" si="145"/>
        <v>4082</v>
      </c>
      <c r="QY137" s="11">
        <f t="shared" si="161"/>
        <v>0</v>
      </c>
      <c r="RF137" s="11">
        <f t="shared" si="146"/>
        <v>0</v>
      </c>
      <c r="RT137" s="11">
        <f t="shared" si="148"/>
        <v>0</v>
      </c>
      <c r="SH137" s="11">
        <f t="shared" si="150"/>
        <v>0</v>
      </c>
      <c r="SO137" s="11">
        <f t="shared" si="151"/>
        <v>0</v>
      </c>
      <c r="SV137" s="11">
        <f t="shared" si="152"/>
        <v>0</v>
      </c>
      <c r="SZ137" s="3">
        <v>15</v>
      </c>
      <c r="TA137" s="14">
        <v>32.4</v>
      </c>
      <c r="TB137" s="11">
        <v>132</v>
      </c>
      <c r="TC137" s="11">
        <f t="shared" si="153"/>
        <v>4276.8</v>
      </c>
      <c r="TG137" s="3">
        <v>10</v>
      </c>
      <c r="TH137" s="14">
        <v>20.2</v>
      </c>
      <c r="TI137" s="11">
        <v>132</v>
      </c>
      <c r="TJ137" s="11">
        <f t="shared" si="154"/>
        <v>2666.4</v>
      </c>
      <c r="TQ137" s="11">
        <f t="shared" si="155"/>
        <v>0</v>
      </c>
      <c r="TX137" s="11">
        <f t="shared" si="156"/>
        <v>0</v>
      </c>
      <c r="UE137" s="11">
        <f t="shared" si="157"/>
        <v>0</v>
      </c>
      <c r="UL137" s="11">
        <f t="shared" si="158"/>
        <v>0</v>
      </c>
      <c r="US137" s="11">
        <f t="shared" si="159"/>
        <v>0</v>
      </c>
    </row>
    <row r="138" spans="1:565" x14ac:dyDescent="0.2">
      <c r="A138" s="52">
        <v>44721</v>
      </c>
      <c r="B138" s="3">
        <v>90</v>
      </c>
      <c r="C138" s="14">
        <v>126.7</v>
      </c>
      <c r="D138" s="11">
        <v>131</v>
      </c>
      <c r="E138" s="11">
        <f t="shared" si="93"/>
        <v>16597.7</v>
      </c>
      <c r="L138" s="11">
        <f t="shared" si="162"/>
        <v>0</v>
      </c>
      <c r="S138" s="11">
        <f t="shared" si="163"/>
        <v>0</v>
      </c>
      <c r="Z138" s="11">
        <f t="shared" si="164"/>
        <v>0</v>
      </c>
      <c r="AG138" s="11">
        <f t="shared" si="165"/>
        <v>0</v>
      </c>
      <c r="AN138" s="11">
        <f t="shared" si="168"/>
        <v>0</v>
      </c>
      <c r="AR138" s="3">
        <v>35</v>
      </c>
      <c r="AS138" s="14">
        <v>65</v>
      </c>
      <c r="AT138" s="11">
        <v>132</v>
      </c>
      <c r="AU138" s="11">
        <f t="shared" si="166"/>
        <v>8580</v>
      </c>
      <c r="AY138" s="3">
        <v>30</v>
      </c>
      <c r="AZ138" s="14">
        <v>50</v>
      </c>
      <c r="BA138" s="11">
        <v>132</v>
      </c>
      <c r="BB138" s="11">
        <f t="shared" si="169"/>
        <v>6600</v>
      </c>
      <c r="BF138" s="3">
        <v>5</v>
      </c>
      <c r="BG138" s="14">
        <v>7.8</v>
      </c>
      <c r="BH138" s="11">
        <v>132</v>
      </c>
      <c r="BI138" s="11">
        <f t="shared" si="170"/>
        <v>1029.5999999999999</v>
      </c>
      <c r="BP138" s="11">
        <f t="shared" si="171"/>
        <v>0</v>
      </c>
      <c r="BW138" s="11">
        <f t="shared" si="172"/>
        <v>0</v>
      </c>
      <c r="CA138" s="3">
        <v>50</v>
      </c>
      <c r="CB138" s="14">
        <v>84.1</v>
      </c>
      <c r="CC138" s="11">
        <v>131</v>
      </c>
      <c r="CD138" s="11">
        <f t="shared" si="89"/>
        <v>11017.099999999999</v>
      </c>
      <c r="CE138" s="11">
        <v>2000</v>
      </c>
      <c r="CK138" s="11">
        <f t="shared" si="167"/>
        <v>0</v>
      </c>
      <c r="CR138" s="11">
        <f t="shared" si="94"/>
        <v>0</v>
      </c>
      <c r="CY138" s="11">
        <f t="shared" si="95"/>
        <v>0</v>
      </c>
      <c r="DF138" s="11">
        <f t="shared" si="98"/>
        <v>0</v>
      </c>
      <c r="DM138" s="11">
        <f t="shared" si="100"/>
        <v>0</v>
      </c>
      <c r="DQ138" s="3">
        <v>25</v>
      </c>
      <c r="DR138" s="14">
        <v>41.8</v>
      </c>
      <c r="DS138" s="11">
        <v>132</v>
      </c>
      <c r="DT138" s="11">
        <f t="shared" si="96"/>
        <v>5517.5999999999995</v>
      </c>
      <c r="DX138" s="3">
        <v>6</v>
      </c>
      <c r="DY138" s="14">
        <v>10</v>
      </c>
      <c r="DZ138" s="11">
        <v>132</v>
      </c>
      <c r="EA138" s="11">
        <f t="shared" si="99"/>
        <v>1320</v>
      </c>
      <c r="EE138" s="3">
        <v>10</v>
      </c>
      <c r="EF138" s="14">
        <v>16.7</v>
      </c>
      <c r="EG138" s="11">
        <v>132</v>
      </c>
      <c r="EH138" s="11">
        <f t="shared" si="97"/>
        <v>2204.4</v>
      </c>
      <c r="EL138" s="3">
        <v>15</v>
      </c>
      <c r="EM138" s="14">
        <v>24</v>
      </c>
      <c r="EN138" s="11">
        <v>132</v>
      </c>
      <c r="EO138" s="11">
        <f t="shared" si="112"/>
        <v>3168</v>
      </c>
      <c r="EV138" s="11">
        <f t="shared" si="101"/>
        <v>0</v>
      </c>
      <c r="FC138" s="11">
        <f t="shared" si="102"/>
        <v>0</v>
      </c>
      <c r="FJ138" s="11">
        <f t="shared" si="103"/>
        <v>0</v>
      </c>
      <c r="FN138" s="3">
        <v>5</v>
      </c>
      <c r="FO138" s="14">
        <v>9.4</v>
      </c>
      <c r="FP138" s="11">
        <v>132</v>
      </c>
      <c r="FQ138" s="11">
        <f t="shared" si="104"/>
        <v>1240.8</v>
      </c>
      <c r="FX138" s="11">
        <f t="shared" si="105"/>
        <v>0</v>
      </c>
      <c r="GE138" s="11">
        <f t="shared" si="106"/>
        <v>0</v>
      </c>
      <c r="GI138" s="3">
        <v>10</v>
      </c>
      <c r="GJ138" s="14">
        <v>15.3</v>
      </c>
      <c r="GK138" s="11">
        <v>132</v>
      </c>
      <c r="GL138" s="11">
        <f t="shared" si="107"/>
        <v>2019.6000000000001</v>
      </c>
      <c r="GS138" s="11">
        <f t="shared" si="108"/>
        <v>0</v>
      </c>
      <c r="GZ138" s="11">
        <f t="shared" si="109"/>
        <v>0</v>
      </c>
      <c r="HG138" s="11">
        <f t="shared" si="110"/>
        <v>0</v>
      </c>
      <c r="HN138" s="11">
        <f t="shared" si="111"/>
        <v>0</v>
      </c>
      <c r="HU138" s="11">
        <f t="shared" si="113"/>
        <v>0</v>
      </c>
      <c r="HY138" s="3">
        <v>10</v>
      </c>
      <c r="HZ138" s="14">
        <v>17.899999999999999</v>
      </c>
      <c r="IA138" s="11">
        <v>132</v>
      </c>
      <c r="IB138" s="11">
        <f t="shared" si="114"/>
        <v>2362.7999999999997</v>
      </c>
      <c r="II138" s="11">
        <f t="shared" si="115"/>
        <v>0</v>
      </c>
      <c r="IP138" s="11">
        <f t="shared" si="116"/>
        <v>0</v>
      </c>
      <c r="IW138" s="11">
        <f t="shared" si="117"/>
        <v>0</v>
      </c>
      <c r="JD138" s="11">
        <f t="shared" si="118"/>
        <v>0</v>
      </c>
      <c r="JK138" s="11">
        <f t="shared" si="119"/>
        <v>0</v>
      </c>
      <c r="JR138" s="11">
        <f t="shared" si="120"/>
        <v>0</v>
      </c>
      <c r="JY138" s="11">
        <f t="shared" si="121"/>
        <v>0</v>
      </c>
      <c r="KF138" s="11">
        <f t="shared" si="122"/>
        <v>0</v>
      </c>
      <c r="KM138" s="11">
        <f t="shared" si="123"/>
        <v>0</v>
      </c>
      <c r="KT138" s="11">
        <f t="shared" si="124"/>
        <v>0</v>
      </c>
      <c r="LA138" s="11">
        <f t="shared" si="125"/>
        <v>0</v>
      </c>
      <c r="LH138" s="11">
        <f t="shared" si="126"/>
        <v>0</v>
      </c>
      <c r="LL138" s="3">
        <v>15</v>
      </c>
      <c r="LM138" s="14">
        <v>23.1</v>
      </c>
      <c r="LN138" s="11">
        <v>132</v>
      </c>
      <c r="LO138" s="11">
        <f t="shared" si="127"/>
        <v>3049.2000000000003</v>
      </c>
      <c r="LV138" s="11">
        <f t="shared" si="128"/>
        <v>0</v>
      </c>
      <c r="LZ138" s="3">
        <v>20</v>
      </c>
      <c r="MA138" s="14">
        <v>37.6</v>
      </c>
      <c r="MB138" s="11">
        <v>127</v>
      </c>
      <c r="MC138" s="11">
        <f t="shared" si="129"/>
        <v>4775.2</v>
      </c>
      <c r="MJ138" s="11">
        <f t="shared" si="130"/>
        <v>0</v>
      </c>
      <c r="MQ138" s="11">
        <f t="shared" si="131"/>
        <v>0</v>
      </c>
      <c r="MX138" s="11">
        <f t="shared" si="132"/>
        <v>0</v>
      </c>
      <c r="NB138" s="3">
        <v>25</v>
      </c>
      <c r="NC138" s="14">
        <v>44.8</v>
      </c>
      <c r="ND138" s="11">
        <v>132</v>
      </c>
      <c r="NE138" s="11">
        <f t="shared" si="133"/>
        <v>5913.5999999999995</v>
      </c>
      <c r="NL138" s="11">
        <f t="shared" si="134"/>
        <v>0</v>
      </c>
      <c r="NP138" s="3">
        <v>40</v>
      </c>
      <c r="NQ138" s="14">
        <v>65.3</v>
      </c>
      <c r="NR138" s="11">
        <v>131</v>
      </c>
      <c r="NS138" s="11">
        <f t="shared" si="160"/>
        <v>8554.2999999999993</v>
      </c>
      <c r="NW138" s="3">
        <v>10</v>
      </c>
      <c r="NX138" s="14">
        <v>17.100000000000001</v>
      </c>
      <c r="NY138" s="11">
        <v>131</v>
      </c>
      <c r="NZ138" s="11">
        <f t="shared" si="135"/>
        <v>2240.1000000000004</v>
      </c>
      <c r="OG138" s="11">
        <f t="shared" si="136"/>
        <v>0</v>
      </c>
      <c r="ON138" s="11">
        <f t="shared" si="137"/>
        <v>0</v>
      </c>
      <c r="OU138" s="11">
        <f t="shared" si="138"/>
        <v>0</v>
      </c>
      <c r="PB138" s="11">
        <f t="shared" si="139"/>
        <v>0</v>
      </c>
      <c r="PF138" s="3">
        <v>5</v>
      </c>
      <c r="PG138" s="14">
        <v>8.9</v>
      </c>
      <c r="PH138" s="11">
        <v>131</v>
      </c>
      <c r="PI138" s="11">
        <f t="shared" si="140"/>
        <v>1165.9000000000001</v>
      </c>
      <c r="PP138" s="11">
        <f t="shared" si="141"/>
        <v>0</v>
      </c>
      <c r="PW138" s="11">
        <f t="shared" si="142"/>
        <v>0</v>
      </c>
      <c r="QD138" s="11">
        <f t="shared" si="143"/>
        <v>0</v>
      </c>
      <c r="QK138" s="11">
        <f t="shared" si="144"/>
        <v>0</v>
      </c>
      <c r="QO138" s="3">
        <v>10</v>
      </c>
      <c r="QP138" s="14">
        <v>17.399999999999999</v>
      </c>
      <c r="QQ138" s="11">
        <v>132</v>
      </c>
      <c r="QR138" s="11">
        <f t="shared" si="145"/>
        <v>2296.7999999999997</v>
      </c>
      <c r="QY138" s="11">
        <f t="shared" si="161"/>
        <v>0</v>
      </c>
      <c r="RF138" s="11">
        <f t="shared" si="146"/>
        <v>0</v>
      </c>
      <c r="RT138" s="11">
        <f t="shared" si="148"/>
        <v>0</v>
      </c>
      <c r="SH138" s="11">
        <f t="shared" si="150"/>
        <v>0</v>
      </c>
      <c r="SO138" s="11">
        <f t="shared" si="151"/>
        <v>0</v>
      </c>
      <c r="SV138" s="11">
        <f t="shared" si="152"/>
        <v>0</v>
      </c>
      <c r="SZ138" s="3">
        <v>10</v>
      </c>
      <c r="TA138" s="14">
        <v>15.7</v>
      </c>
      <c r="TB138" s="11">
        <v>134</v>
      </c>
      <c r="TC138" s="11">
        <f t="shared" si="153"/>
        <v>2103.7999999999997</v>
      </c>
      <c r="TJ138" s="11">
        <f t="shared" si="154"/>
        <v>0</v>
      </c>
      <c r="TN138" s="3">
        <v>20</v>
      </c>
      <c r="TO138" s="14">
        <v>38.5</v>
      </c>
      <c r="TP138" s="11">
        <v>137</v>
      </c>
      <c r="TQ138" s="11">
        <f t="shared" si="155"/>
        <v>5274.5</v>
      </c>
      <c r="TX138" s="11">
        <f t="shared" si="156"/>
        <v>0</v>
      </c>
      <c r="UE138" s="11">
        <f t="shared" si="157"/>
        <v>0</v>
      </c>
      <c r="UL138" s="11">
        <f t="shared" si="158"/>
        <v>0</v>
      </c>
      <c r="US138" s="11">
        <f t="shared" si="159"/>
        <v>0</v>
      </c>
    </row>
    <row r="139" spans="1:565" x14ac:dyDescent="0.2">
      <c r="A139" s="52">
        <v>44722</v>
      </c>
      <c r="B139" s="3">
        <v>90</v>
      </c>
      <c r="C139" s="14">
        <v>173.1</v>
      </c>
      <c r="D139" s="11">
        <v>133</v>
      </c>
      <c r="E139" s="11">
        <f t="shared" ref="E139:E185" si="173">C139*D139</f>
        <v>23022.3</v>
      </c>
      <c r="L139" s="11">
        <f t="shared" si="162"/>
        <v>0</v>
      </c>
      <c r="S139" s="11">
        <f t="shared" si="163"/>
        <v>0</v>
      </c>
      <c r="Z139" s="11">
        <f t="shared" si="164"/>
        <v>0</v>
      </c>
      <c r="AG139" s="11">
        <f t="shared" si="165"/>
        <v>0</v>
      </c>
      <c r="AK139" s="3">
        <v>15</v>
      </c>
      <c r="AL139" s="14">
        <v>27.2</v>
      </c>
      <c r="AM139" s="11">
        <v>136</v>
      </c>
      <c r="AN139" s="11">
        <f t="shared" si="168"/>
        <v>3699.2</v>
      </c>
      <c r="AR139" s="3">
        <v>40</v>
      </c>
      <c r="AS139" s="14">
        <v>78</v>
      </c>
      <c r="AT139" s="11">
        <v>134</v>
      </c>
      <c r="AU139" s="11">
        <f t="shared" si="166"/>
        <v>10452</v>
      </c>
      <c r="AV139" s="11">
        <v>35000</v>
      </c>
      <c r="AY139" s="3">
        <v>30</v>
      </c>
      <c r="AZ139" s="14">
        <v>65.400000000000006</v>
      </c>
      <c r="BA139" s="11">
        <v>134</v>
      </c>
      <c r="BB139" s="11">
        <f t="shared" si="169"/>
        <v>8763.6</v>
      </c>
      <c r="BC139" s="11">
        <v>30000</v>
      </c>
      <c r="BF139" s="3">
        <v>12</v>
      </c>
      <c r="BG139" s="14">
        <v>25.2</v>
      </c>
      <c r="BH139" s="11">
        <v>134</v>
      </c>
      <c r="BI139" s="11">
        <f t="shared" si="170"/>
        <v>3376.7999999999997</v>
      </c>
      <c r="BP139" s="11">
        <f t="shared" si="171"/>
        <v>0</v>
      </c>
      <c r="BW139" s="11">
        <f t="shared" si="172"/>
        <v>0</v>
      </c>
      <c r="CA139" s="3">
        <v>50</v>
      </c>
      <c r="CB139" s="14">
        <v>98.9</v>
      </c>
      <c r="CC139" s="11">
        <v>133</v>
      </c>
      <c r="CD139" s="11">
        <f t="shared" si="89"/>
        <v>13153.7</v>
      </c>
      <c r="CK139" s="11">
        <f t="shared" si="167"/>
        <v>0</v>
      </c>
      <c r="CR139" s="11">
        <f t="shared" ref="CR139:CR202" si="174">CP139*CQ139</f>
        <v>0</v>
      </c>
      <c r="CY139" s="11">
        <f t="shared" si="95"/>
        <v>0</v>
      </c>
      <c r="DF139" s="11">
        <f t="shared" si="98"/>
        <v>0</v>
      </c>
      <c r="DM139" s="11">
        <f t="shared" si="100"/>
        <v>0</v>
      </c>
      <c r="DQ139" s="3">
        <v>20</v>
      </c>
      <c r="DR139" s="14">
        <v>40.6</v>
      </c>
      <c r="DS139" s="11">
        <v>134</v>
      </c>
      <c r="DT139" s="11">
        <f t="shared" si="96"/>
        <v>5440.4000000000005</v>
      </c>
      <c r="DX139" s="3">
        <v>7</v>
      </c>
      <c r="DY139" s="14">
        <v>14.7</v>
      </c>
      <c r="DZ139" s="11">
        <v>134</v>
      </c>
      <c r="EA139" s="11">
        <f t="shared" si="99"/>
        <v>1969.8</v>
      </c>
      <c r="EE139" s="3">
        <v>15</v>
      </c>
      <c r="EF139" s="14">
        <v>28.9</v>
      </c>
      <c r="EG139" s="11">
        <v>134</v>
      </c>
      <c r="EH139" s="11">
        <f t="shared" si="97"/>
        <v>3872.6</v>
      </c>
      <c r="EL139" s="3">
        <v>10</v>
      </c>
      <c r="EM139" s="14">
        <v>19.5</v>
      </c>
      <c r="EN139" s="11">
        <v>134</v>
      </c>
      <c r="EO139" s="11">
        <f t="shared" si="112"/>
        <v>2613</v>
      </c>
      <c r="EV139" s="11">
        <f t="shared" si="101"/>
        <v>0</v>
      </c>
      <c r="FC139" s="11">
        <f t="shared" si="102"/>
        <v>0</v>
      </c>
      <c r="FJ139" s="11">
        <f t="shared" si="103"/>
        <v>0</v>
      </c>
      <c r="FN139" s="3">
        <v>5</v>
      </c>
      <c r="FO139" s="14">
        <v>9.4</v>
      </c>
      <c r="FP139" s="11">
        <v>134</v>
      </c>
      <c r="FQ139" s="11">
        <f t="shared" si="104"/>
        <v>1259.6000000000001</v>
      </c>
      <c r="FX139" s="11">
        <f t="shared" si="105"/>
        <v>0</v>
      </c>
      <c r="GE139" s="11">
        <f t="shared" si="106"/>
        <v>0</v>
      </c>
      <c r="GI139" s="3">
        <v>11</v>
      </c>
      <c r="GJ139" s="14">
        <v>21.7</v>
      </c>
      <c r="GK139" s="11">
        <v>134</v>
      </c>
      <c r="GL139" s="11">
        <f t="shared" si="107"/>
        <v>2907.7999999999997</v>
      </c>
      <c r="GM139" s="11">
        <v>10000</v>
      </c>
      <c r="GS139" s="11">
        <f t="shared" si="108"/>
        <v>0</v>
      </c>
      <c r="GZ139" s="11">
        <f t="shared" si="109"/>
        <v>0</v>
      </c>
      <c r="HG139" s="11">
        <f t="shared" si="110"/>
        <v>0</v>
      </c>
      <c r="HN139" s="11">
        <f t="shared" si="111"/>
        <v>0</v>
      </c>
      <c r="HU139" s="11">
        <f t="shared" si="113"/>
        <v>0</v>
      </c>
      <c r="HY139" s="3">
        <v>20</v>
      </c>
      <c r="HZ139" s="14">
        <v>42.8</v>
      </c>
      <c r="IA139" s="11">
        <v>134</v>
      </c>
      <c r="IB139" s="11">
        <f t="shared" si="114"/>
        <v>5735.2</v>
      </c>
      <c r="IC139" s="11">
        <v>10000</v>
      </c>
      <c r="II139" s="11">
        <f t="shared" si="115"/>
        <v>0</v>
      </c>
      <c r="IP139" s="11">
        <f t="shared" si="116"/>
        <v>0</v>
      </c>
      <c r="IT139" s="3">
        <v>15</v>
      </c>
      <c r="IU139" s="14">
        <v>28.7</v>
      </c>
      <c r="IV139" s="11">
        <v>134</v>
      </c>
      <c r="IW139" s="11">
        <f t="shared" si="117"/>
        <v>3845.7999999999997</v>
      </c>
      <c r="JD139" s="11">
        <f t="shared" si="118"/>
        <v>0</v>
      </c>
      <c r="JK139" s="11">
        <f t="shared" si="119"/>
        <v>0</v>
      </c>
      <c r="JR139" s="11">
        <f t="shared" si="120"/>
        <v>0</v>
      </c>
      <c r="JY139" s="11">
        <f t="shared" si="121"/>
        <v>0</v>
      </c>
      <c r="KF139" s="11">
        <f t="shared" si="122"/>
        <v>0</v>
      </c>
      <c r="KM139" s="11">
        <f t="shared" si="123"/>
        <v>0</v>
      </c>
      <c r="KT139" s="11">
        <f t="shared" si="124"/>
        <v>0</v>
      </c>
      <c r="LA139" s="11">
        <f t="shared" si="125"/>
        <v>0</v>
      </c>
      <c r="LH139" s="11">
        <f t="shared" si="126"/>
        <v>0</v>
      </c>
      <c r="LL139" s="3">
        <v>15</v>
      </c>
      <c r="LM139" s="14">
        <v>31.3</v>
      </c>
      <c r="LN139" s="11">
        <v>134</v>
      </c>
      <c r="LO139" s="11">
        <f t="shared" si="127"/>
        <v>4194.2</v>
      </c>
      <c r="LP139" s="11">
        <v>10000</v>
      </c>
      <c r="LV139" s="11">
        <f t="shared" si="128"/>
        <v>0</v>
      </c>
      <c r="LZ139" s="3">
        <v>170</v>
      </c>
      <c r="MA139" s="14">
        <v>332.2</v>
      </c>
      <c r="MB139" s="11">
        <v>129</v>
      </c>
      <c r="MC139" s="11">
        <f t="shared" si="129"/>
        <v>42853.799999999996</v>
      </c>
      <c r="MD139" s="11">
        <v>8000</v>
      </c>
      <c r="MJ139" s="11">
        <f t="shared" si="130"/>
        <v>0</v>
      </c>
      <c r="MQ139" s="11">
        <f t="shared" si="131"/>
        <v>0</v>
      </c>
      <c r="MX139" s="11">
        <f t="shared" si="132"/>
        <v>0</v>
      </c>
      <c r="NB139" s="3">
        <v>25</v>
      </c>
      <c r="NC139" s="14">
        <v>51.3</v>
      </c>
      <c r="ND139" s="11">
        <v>134</v>
      </c>
      <c r="NE139" s="11">
        <f t="shared" si="133"/>
        <v>6874.2</v>
      </c>
      <c r="NL139" s="11">
        <f t="shared" si="134"/>
        <v>0</v>
      </c>
      <c r="NP139" s="3">
        <v>20</v>
      </c>
      <c r="NQ139" s="14">
        <v>40</v>
      </c>
      <c r="NR139" s="11">
        <v>133</v>
      </c>
      <c r="NS139" s="11">
        <f t="shared" si="160"/>
        <v>5320</v>
      </c>
      <c r="NW139" s="3">
        <v>15</v>
      </c>
      <c r="NX139" s="14">
        <v>34.1</v>
      </c>
      <c r="NY139" s="11">
        <v>133</v>
      </c>
      <c r="NZ139" s="11">
        <f t="shared" si="135"/>
        <v>4535.3</v>
      </c>
      <c r="OG139" s="11">
        <f t="shared" si="136"/>
        <v>0</v>
      </c>
      <c r="ON139" s="11">
        <f t="shared" si="137"/>
        <v>0</v>
      </c>
      <c r="OU139" s="11">
        <f t="shared" si="138"/>
        <v>0</v>
      </c>
      <c r="PB139" s="11">
        <f t="shared" si="139"/>
        <v>0</v>
      </c>
      <c r="PF139" s="3">
        <v>15</v>
      </c>
      <c r="PG139" s="14">
        <v>30.1</v>
      </c>
      <c r="PH139" s="11">
        <v>133</v>
      </c>
      <c r="PI139" s="11">
        <f t="shared" si="140"/>
        <v>4003.3</v>
      </c>
      <c r="PP139" s="11">
        <f t="shared" si="141"/>
        <v>0</v>
      </c>
      <c r="PW139" s="11">
        <f t="shared" si="142"/>
        <v>0</v>
      </c>
      <c r="QD139" s="11">
        <f t="shared" si="143"/>
        <v>0</v>
      </c>
      <c r="QK139" s="11">
        <f t="shared" si="144"/>
        <v>0</v>
      </c>
      <c r="QO139" s="3">
        <v>15</v>
      </c>
      <c r="QP139" s="14">
        <v>30.4</v>
      </c>
      <c r="QQ139" s="11">
        <v>134</v>
      </c>
      <c r="QR139" s="11">
        <f t="shared" si="145"/>
        <v>4073.6</v>
      </c>
      <c r="QY139" s="11">
        <f t="shared" si="161"/>
        <v>0</v>
      </c>
      <c r="RF139" s="11">
        <f t="shared" si="146"/>
        <v>0</v>
      </c>
      <c r="RT139" s="11">
        <f t="shared" si="148"/>
        <v>0</v>
      </c>
      <c r="SH139" s="11">
        <f t="shared" si="150"/>
        <v>0</v>
      </c>
      <c r="SO139" s="11">
        <f t="shared" si="151"/>
        <v>0</v>
      </c>
      <c r="SV139" s="11">
        <f t="shared" si="152"/>
        <v>0</v>
      </c>
      <c r="SZ139" s="3">
        <v>15</v>
      </c>
      <c r="TA139" s="14">
        <v>28.9</v>
      </c>
      <c r="TB139" s="11">
        <v>136</v>
      </c>
      <c r="TC139" s="11">
        <f t="shared" si="153"/>
        <v>3930.3999999999996</v>
      </c>
      <c r="TG139" s="3">
        <v>10</v>
      </c>
      <c r="TH139" s="14">
        <v>20.9</v>
      </c>
      <c r="TI139" s="11">
        <v>136</v>
      </c>
      <c r="TJ139" s="11">
        <f t="shared" si="154"/>
        <v>2842.3999999999996</v>
      </c>
      <c r="TQ139" s="11">
        <f t="shared" si="155"/>
        <v>0</v>
      </c>
      <c r="TX139" s="11">
        <f t="shared" si="156"/>
        <v>0</v>
      </c>
      <c r="UE139" s="11">
        <f t="shared" si="157"/>
        <v>0</v>
      </c>
      <c r="UL139" s="11">
        <f t="shared" si="158"/>
        <v>0</v>
      </c>
      <c r="US139" s="11">
        <f t="shared" si="159"/>
        <v>0</v>
      </c>
    </row>
    <row r="140" spans="1:565" x14ac:dyDescent="0.2">
      <c r="A140" s="52">
        <v>44723</v>
      </c>
      <c r="B140" s="3">
        <v>100</v>
      </c>
      <c r="C140" s="14">
        <v>196.1</v>
      </c>
      <c r="D140" s="11">
        <v>133</v>
      </c>
      <c r="E140" s="11">
        <f t="shared" si="173"/>
        <v>26081.3</v>
      </c>
      <c r="I140" s="3">
        <v>80</v>
      </c>
      <c r="J140" s="14">
        <v>176</v>
      </c>
      <c r="K140" s="11">
        <v>134</v>
      </c>
      <c r="L140" s="11">
        <f t="shared" si="162"/>
        <v>23584</v>
      </c>
      <c r="S140" s="11">
        <f t="shared" si="163"/>
        <v>0</v>
      </c>
      <c r="Z140" s="11">
        <f t="shared" si="164"/>
        <v>0</v>
      </c>
      <c r="AG140" s="11">
        <f t="shared" si="165"/>
        <v>0</v>
      </c>
      <c r="AK140" s="3">
        <v>10</v>
      </c>
      <c r="AL140" s="14">
        <v>19.899999999999999</v>
      </c>
      <c r="AM140" s="11">
        <v>136</v>
      </c>
      <c r="AN140" s="11">
        <f t="shared" si="168"/>
        <v>2706.3999999999996</v>
      </c>
      <c r="AR140" s="3">
        <v>45</v>
      </c>
      <c r="AS140" s="14">
        <v>88.6</v>
      </c>
      <c r="AT140" s="11">
        <v>134</v>
      </c>
      <c r="AU140" s="11">
        <f t="shared" si="166"/>
        <v>11872.4</v>
      </c>
      <c r="AY140" s="3">
        <v>10</v>
      </c>
      <c r="AZ140" s="14">
        <v>19.899999999999999</v>
      </c>
      <c r="BA140" s="11">
        <v>134</v>
      </c>
      <c r="BB140" s="11">
        <f t="shared" si="169"/>
        <v>2666.6</v>
      </c>
      <c r="BF140" s="3">
        <v>10</v>
      </c>
      <c r="BG140" s="14">
        <v>20.6</v>
      </c>
      <c r="BH140" s="11">
        <v>134</v>
      </c>
      <c r="BI140" s="11">
        <f t="shared" si="170"/>
        <v>2760.4</v>
      </c>
      <c r="BJ140" s="11">
        <v>15600</v>
      </c>
      <c r="BP140" s="11">
        <f t="shared" si="171"/>
        <v>0</v>
      </c>
      <c r="BW140" s="11">
        <f t="shared" si="172"/>
        <v>0</v>
      </c>
      <c r="CA140" s="3">
        <v>50</v>
      </c>
      <c r="CB140" s="14">
        <v>101.2</v>
      </c>
      <c r="CC140" s="11">
        <v>133</v>
      </c>
      <c r="CD140" s="11">
        <f t="shared" si="89"/>
        <v>13459.6</v>
      </c>
      <c r="CK140" s="11">
        <f t="shared" si="167"/>
        <v>0</v>
      </c>
      <c r="CR140" s="11">
        <f t="shared" si="174"/>
        <v>0</v>
      </c>
      <c r="CY140" s="11">
        <f t="shared" ref="CY140:CY168" si="175">CW140*CX140</f>
        <v>0</v>
      </c>
      <c r="DF140" s="11">
        <f t="shared" si="98"/>
        <v>0</v>
      </c>
      <c r="DM140" s="11">
        <f t="shared" si="100"/>
        <v>0</v>
      </c>
      <c r="DQ140" s="3">
        <v>17</v>
      </c>
      <c r="DR140" s="14">
        <v>34.1</v>
      </c>
      <c r="DS140" s="11">
        <v>134</v>
      </c>
      <c r="DT140" s="11">
        <f t="shared" si="96"/>
        <v>4569.4000000000005</v>
      </c>
      <c r="DU140" s="11">
        <v>15000</v>
      </c>
      <c r="DX140" s="3">
        <v>5</v>
      </c>
      <c r="DY140" s="14">
        <v>9.6</v>
      </c>
      <c r="DZ140" s="11">
        <v>134</v>
      </c>
      <c r="EA140" s="11">
        <f t="shared" si="99"/>
        <v>1286.3999999999999</v>
      </c>
      <c r="EE140" s="3">
        <v>5</v>
      </c>
      <c r="EF140" s="14">
        <v>9.5</v>
      </c>
      <c r="EG140" s="11">
        <v>134</v>
      </c>
      <c r="EH140" s="11">
        <f t="shared" si="97"/>
        <v>1273</v>
      </c>
      <c r="EL140" s="3">
        <v>13</v>
      </c>
      <c r="EM140" s="14">
        <v>26.2</v>
      </c>
      <c r="EN140" s="11">
        <v>134</v>
      </c>
      <c r="EO140" s="11">
        <f t="shared" si="112"/>
        <v>3510.7999999999997</v>
      </c>
      <c r="EV140" s="11">
        <f t="shared" si="101"/>
        <v>0</v>
      </c>
      <c r="FC140" s="11">
        <f t="shared" si="102"/>
        <v>0</v>
      </c>
      <c r="FJ140" s="11">
        <f t="shared" si="103"/>
        <v>0</v>
      </c>
      <c r="FN140" s="3">
        <v>5</v>
      </c>
      <c r="FO140" s="14">
        <v>9.1999999999999993</v>
      </c>
      <c r="FP140" s="11">
        <v>134</v>
      </c>
      <c r="FQ140" s="11">
        <f t="shared" si="104"/>
        <v>1232.8</v>
      </c>
      <c r="FX140" s="11">
        <f t="shared" si="105"/>
        <v>0</v>
      </c>
      <c r="GE140" s="11">
        <f t="shared" si="106"/>
        <v>0</v>
      </c>
      <c r="GI140" s="3">
        <v>5</v>
      </c>
      <c r="GJ140" s="14">
        <v>10</v>
      </c>
      <c r="GK140" s="11">
        <v>134</v>
      </c>
      <c r="GL140" s="11">
        <f t="shared" si="107"/>
        <v>1340</v>
      </c>
      <c r="GS140" s="11">
        <f t="shared" si="108"/>
        <v>0</v>
      </c>
      <c r="GZ140" s="11">
        <f t="shared" si="109"/>
        <v>0</v>
      </c>
      <c r="HG140" s="11">
        <f t="shared" si="110"/>
        <v>0</v>
      </c>
      <c r="HN140" s="11">
        <f t="shared" si="111"/>
        <v>0</v>
      </c>
      <c r="HU140" s="11">
        <f t="shared" si="113"/>
        <v>0</v>
      </c>
      <c r="HY140" s="3">
        <v>17</v>
      </c>
      <c r="HZ140" s="14">
        <v>33.4</v>
      </c>
      <c r="IA140" s="11">
        <v>134</v>
      </c>
      <c r="IB140" s="11">
        <f t="shared" si="114"/>
        <v>4475.5999999999995</v>
      </c>
      <c r="II140" s="11">
        <f t="shared" si="115"/>
        <v>0</v>
      </c>
      <c r="IP140" s="11">
        <f t="shared" si="116"/>
        <v>0</v>
      </c>
      <c r="IW140" s="11">
        <f t="shared" si="117"/>
        <v>0</v>
      </c>
      <c r="JD140" s="11">
        <f t="shared" si="118"/>
        <v>0</v>
      </c>
      <c r="JK140" s="11">
        <f t="shared" si="119"/>
        <v>0</v>
      </c>
      <c r="JR140" s="11">
        <f t="shared" si="120"/>
        <v>0</v>
      </c>
      <c r="JY140" s="11">
        <f t="shared" si="121"/>
        <v>0</v>
      </c>
      <c r="KF140" s="11">
        <f t="shared" si="122"/>
        <v>0</v>
      </c>
      <c r="KM140" s="11">
        <f t="shared" si="123"/>
        <v>0</v>
      </c>
      <c r="KT140" s="11">
        <f t="shared" si="124"/>
        <v>0</v>
      </c>
      <c r="LA140" s="11">
        <f t="shared" si="125"/>
        <v>0</v>
      </c>
      <c r="LH140" s="11">
        <f t="shared" si="126"/>
        <v>0</v>
      </c>
      <c r="LL140" s="3">
        <v>15</v>
      </c>
      <c r="LM140" s="14">
        <v>28.7</v>
      </c>
      <c r="LN140" s="11">
        <v>134</v>
      </c>
      <c r="LO140" s="11">
        <f t="shared" si="127"/>
        <v>3845.7999999999997</v>
      </c>
      <c r="LV140" s="11">
        <f t="shared" si="128"/>
        <v>0</v>
      </c>
      <c r="MC140" s="11">
        <f t="shared" si="129"/>
        <v>0</v>
      </c>
      <c r="MJ140" s="11">
        <f t="shared" si="130"/>
        <v>0</v>
      </c>
      <c r="MQ140" s="11">
        <f t="shared" si="131"/>
        <v>0</v>
      </c>
      <c r="MX140" s="11">
        <f t="shared" si="132"/>
        <v>0</v>
      </c>
      <c r="NB140" s="3">
        <v>25</v>
      </c>
      <c r="NC140" s="14">
        <v>47.8</v>
      </c>
      <c r="ND140" s="11">
        <v>134</v>
      </c>
      <c r="NE140" s="11">
        <f t="shared" si="133"/>
        <v>6405.2</v>
      </c>
      <c r="NI140" s="3">
        <v>55</v>
      </c>
      <c r="NJ140" s="14">
        <v>100.9</v>
      </c>
      <c r="NK140" s="11">
        <v>134</v>
      </c>
      <c r="NL140" s="11">
        <f t="shared" si="134"/>
        <v>13520.6</v>
      </c>
      <c r="NM140" s="11">
        <v>96000</v>
      </c>
      <c r="NN140" s="28">
        <f>NN136+NL132+NL134+NL136-NM140</f>
        <v>14957.5</v>
      </c>
      <c r="NP140" s="3">
        <v>35</v>
      </c>
      <c r="NQ140" s="14">
        <v>66.8</v>
      </c>
      <c r="NR140" s="11">
        <v>133</v>
      </c>
      <c r="NS140" s="11">
        <f t="shared" si="160"/>
        <v>8884.4</v>
      </c>
      <c r="NW140" s="3">
        <v>10</v>
      </c>
      <c r="NX140" s="14">
        <v>22.4</v>
      </c>
      <c r="NY140" s="11">
        <v>133</v>
      </c>
      <c r="NZ140" s="11">
        <f t="shared" si="135"/>
        <v>2979.2</v>
      </c>
      <c r="OG140" s="11">
        <f t="shared" si="136"/>
        <v>0</v>
      </c>
      <c r="ON140" s="11">
        <f t="shared" si="137"/>
        <v>0</v>
      </c>
      <c r="OU140" s="11">
        <f t="shared" si="138"/>
        <v>0</v>
      </c>
      <c r="PB140" s="11">
        <f t="shared" si="139"/>
        <v>0</v>
      </c>
      <c r="PF140" s="3">
        <v>25</v>
      </c>
      <c r="PG140" s="14">
        <v>43.8</v>
      </c>
      <c r="PH140" s="11">
        <v>133</v>
      </c>
      <c r="PI140" s="11">
        <f t="shared" si="140"/>
        <v>5825.4</v>
      </c>
      <c r="PP140" s="11">
        <f t="shared" si="141"/>
        <v>0</v>
      </c>
      <c r="PW140" s="11">
        <f t="shared" si="142"/>
        <v>0</v>
      </c>
      <c r="QD140" s="11">
        <f t="shared" si="143"/>
        <v>0</v>
      </c>
      <c r="QK140" s="11">
        <f t="shared" si="144"/>
        <v>0</v>
      </c>
      <c r="QO140" s="3">
        <v>30</v>
      </c>
      <c r="QP140" s="14">
        <v>61</v>
      </c>
      <c r="QQ140" s="11">
        <v>134</v>
      </c>
      <c r="QR140" s="11">
        <f t="shared" si="145"/>
        <v>8174</v>
      </c>
      <c r="QY140" s="11">
        <f t="shared" si="161"/>
        <v>0</v>
      </c>
      <c r="RF140" s="11">
        <f t="shared" si="146"/>
        <v>0</v>
      </c>
      <c r="RT140" s="11">
        <f t="shared" si="148"/>
        <v>0</v>
      </c>
      <c r="SH140" s="11">
        <f t="shared" si="150"/>
        <v>0</v>
      </c>
      <c r="SO140" s="11">
        <f t="shared" si="151"/>
        <v>0</v>
      </c>
      <c r="SV140" s="11">
        <f t="shared" si="152"/>
        <v>0</v>
      </c>
      <c r="SZ140" s="3">
        <v>13</v>
      </c>
      <c r="TA140" s="14">
        <v>24.9</v>
      </c>
      <c r="TB140" s="11">
        <v>136</v>
      </c>
      <c r="TC140" s="11">
        <f t="shared" si="153"/>
        <v>3386.3999999999996</v>
      </c>
      <c r="TG140" s="3">
        <v>5</v>
      </c>
      <c r="TH140" s="14">
        <v>8.3000000000000007</v>
      </c>
      <c r="TI140" s="11">
        <v>136</v>
      </c>
      <c r="TJ140" s="11">
        <f t="shared" si="154"/>
        <v>1128.8000000000002</v>
      </c>
      <c r="TQ140" s="11">
        <f t="shared" si="155"/>
        <v>0</v>
      </c>
      <c r="UE140" s="11">
        <f t="shared" si="157"/>
        <v>0</v>
      </c>
      <c r="UL140" s="11">
        <f t="shared" si="158"/>
        <v>0</v>
      </c>
      <c r="US140" s="11">
        <f t="shared" si="159"/>
        <v>0</v>
      </c>
    </row>
    <row r="141" spans="1:565" x14ac:dyDescent="0.2">
      <c r="A141" s="52">
        <v>44724</v>
      </c>
      <c r="B141" s="3">
        <v>230</v>
      </c>
      <c r="C141" s="14">
        <v>448.6</v>
      </c>
      <c r="D141" s="11">
        <v>131</v>
      </c>
      <c r="E141" s="11">
        <f t="shared" si="173"/>
        <v>58766.600000000006</v>
      </c>
      <c r="I141" s="3">
        <v>10</v>
      </c>
      <c r="J141" s="14">
        <v>21.6</v>
      </c>
      <c r="K141" s="11">
        <v>132</v>
      </c>
      <c r="L141" s="11">
        <f t="shared" si="162"/>
        <v>2851.2000000000003</v>
      </c>
      <c r="S141" s="11">
        <f t="shared" si="163"/>
        <v>0</v>
      </c>
      <c r="Z141" s="11">
        <f t="shared" si="164"/>
        <v>0</v>
      </c>
      <c r="AG141" s="11">
        <f t="shared" si="165"/>
        <v>0</v>
      </c>
      <c r="AK141" s="3">
        <v>10</v>
      </c>
      <c r="AL141" s="14">
        <v>20.8</v>
      </c>
      <c r="AM141" s="11">
        <v>132</v>
      </c>
      <c r="AN141" s="11">
        <f t="shared" si="168"/>
        <v>2745.6</v>
      </c>
      <c r="AR141" s="3">
        <v>50</v>
      </c>
      <c r="AS141" s="14">
        <v>106.7</v>
      </c>
      <c r="AT141" s="11">
        <v>132</v>
      </c>
      <c r="AU141" s="11">
        <f t="shared" si="166"/>
        <v>14084.4</v>
      </c>
      <c r="AY141" s="3">
        <v>50</v>
      </c>
      <c r="AZ141" s="14">
        <v>97.9</v>
      </c>
      <c r="BA141" s="11">
        <v>132</v>
      </c>
      <c r="BB141" s="11">
        <f t="shared" si="169"/>
        <v>12922.800000000001</v>
      </c>
      <c r="BF141" s="3">
        <v>25</v>
      </c>
      <c r="BG141" s="14">
        <v>53.4</v>
      </c>
      <c r="BH141" s="11">
        <v>134</v>
      </c>
      <c r="BI141" s="11">
        <f t="shared" si="170"/>
        <v>7155.5999999999995</v>
      </c>
      <c r="BP141" s="11">
        <f t="shared" si="171"/>
        <v>0</v>
      </c>
      <c r="BW141" s="11">
        <f t="shared" si="172"/>
        <v>0</v>
      </c>
      <c r="CA141" s="3">
        <v>90</v>
      </c>
      <c r="CB141" s="14">
        <v>182.7</v>
      </c>
      <c r="CC141" s="11">
        <v>131</v>
      </c>
      <c r="CD141" s="11">
        <f t="shared" si="89"/>
        <v>23933.699999999997</v>
      </c>
      <c r="CK141" s="11">
        <f t="shared" si="167"/>
        <v>0</v>
      </c>
      <c r="CR141" s="11">
        <f t="shared" si="174"/>
        <v>0</v>
      </c>
      <c r="CY141" s="11">
        <f t="shared" si="175"/>
        <v>0</v>
      </c>
      <c r="DF141" s="11">
        <f t="shared" ref="DF141:DF166" si="176">DD141*DE141</f>
        <v>0</v>
      </c>
      <c r="DM141" s="11">
        <f t="shared" si="100"/>
        <v>0</v>
      </c>
      <c r="DQ141" s="3">
        <v>60</v>
      </c>
      <c r="DR141" s="14">
        <v>119.3</v>
      </c>
      <c r="DS141" s="11">
        <v>132</v>
      </c>
      <c r="DT141" s="11">
        <f t="shared" si="96"/>
        <v>15747.6</v>
      </c>
      <c r="DX141" s="3">
        <v>15</v>
      </c>
      <c r="DY141" s="14">
        <v>28.6</v>
      </c>
      <c r="DZ141" s="11">
        <v>132</v>
      </c>
      <c r="EA141" s="11">
        <f t="shared" si="99"/>
        <v>3775.2000000000003</v>
      </c>
      <c r="EE141" s="3">
        <v>30</v>
      </c>
      <c r="EF141" s="14">
        <v>62.5</v>
      </c>
      <c r="EG141" s="11">
        <v>132</v>
      </c>
      <c r="EH141" s="11">
        <f t="shared" si="97"/>
        <v>8250</v>
      </c>
      <c r="EL141" s="3">
        <v>30</v>
      </c>
      <c r="EM141" s="14">
        <v>65.3</v>
      </c>
      <c r="EN141" s="11">
        <v>132</v>
      </c>
      <c r="EO141" s="11">
        <f t="shared" si="112"/>
        <v>8619.6</v>
      </c>
      <c r="EV141" s="11">
        <f t="shared" si="101"/>
        <v>0</v>
      </c>
      <c r="FC141" s="11">
        <f t="shared" si="102"/>
        <v>0</v>
      </c>
      <c r="FJ141" s="11">
        <f t="shared" si="103"/>
        <v>0</v>
      </c>
      <c r="FN141" s="3">
        <v>5</v>
      </c>
      <c r="FO141" s="14">
        <v>10.4</v>
      </c>
      <c r="FP141" s="11">
        <v>132</v>
      </c>
      <c r="FQ141" s="11">
        <f t="shared" si="104"/>
        <v>1372.8</v>
      </c>
      <c r="FX141" s="11">
        <f t="shared" si="105"/>
        <v>0</v>
      </c>
      <c r="GE141" s="11">
        <f t="shared" si="106"/>
        <v>0</v>
      </c>
      <c r="GI141" s="3">
        <v>30</v>
      </c>
      <c r="GJ141" s="14">
        <v>62.6</v>
      </c>
      <c r="GK141" s="11">
        <v>132</v>
      </c>
      <c r="GL141" s="11">
        <f t="shared" si="107"/>
        <v>8263.2000000000007</v>
      </c>
      <c r="GS141" s="11">
        <f t="shared" si="108"/>
        <v>0</v>
      </c>
      <c r="GZ141" s="11">
        <f t="shared" si="109"/>
        <v>0</v>
      </c>
      <c r="HG141" s="11">
        <f t="shared" si="110"/>
        <v>0</v>
      </c>
      <c r="HN141" s="11">
        <f t="shared" si="111"/>
        <v>0</v>
      </c>
      <c r="HU141" s="11">
        <f t="shared" si="113"/>
        <v>0</v>
      </c>
      <c r="HY141" s="3">
        <v>35</v>
      </c>
      <c r="HZ141" s="14">
        <v>70.900000000000006</v>
      </c>
      <c r="IA141" s="11">
        <v>132</v>
      </c>
      <c r="IB141" s="11">
        <f t="shared" si="114"/>
        <v>9358.8000000000011</v>
      </c>
      <c r="II141" s="11">
        <f t="shared" si="115"/>
        <v>0</v>
      </c>
      <c r="IP141" s="11">
        <f t="shared" si="116"/>
        <v>0</v>
      </c>
      <c r="IT141" s="3">
        <v>20</v>
      </c>
      <c r="IU141" s="14">
        <v>39.700000000000003</v>
      </c>
      <c r="IV141" s="11">
        <v>132</v>
      </c>
      <c r="IW141" s="11">
        <f t="shared" si="117"/>
        <v>5240.4000000000005</v>
      </c>
      <c r="JD141" s="11">
        <f t="shared" si="118"/>
        <v>0</v>
      </c>
      <c r="JK141" s="11">
        <f t="shared" si="119"/>
        <v>0</v>
      </c>
      <c r="JR141" s="11">
        <f t="shared" si="120"/>
        <v>0</v>
      </c>
      <c r="JY141" s="11">
        <f t="shared" si="121"/>
        <v>0</v>
      </c>
      <c r="KF141" s="11">
        <f t="shared" si="122"/>
        <v>0</v>
      </c>
      <c r="KM141" s="11">
        <f t="shared" si="123"/>
        <v>0</v>
      </c>
      <c r="KT141" s="11">
        <f t="shared" si="124"/>
        <v>0</v>
      </c>
      <c r="LA141" s="11">
        <f t="shared" si="125"/>
        <v>0</v>
      </c>
      <c r="LH141" s="11">
        <f t="shared" si="126"/>
        <v>0</v>
      </c>
      <c r="LL141" s="3">
        <v>30</v>
      </c>
      <c r="LM141" s="14">
        <v>63</v>
      </c>
      <c r="LN141" s="11">
        <v>132</v>
      </c>
      <c r="LO141" s="11">
        <f t="shared" si="127"/>
        <v>8316</v>
      </c>
      <c r="LV141" s="11">
        <f t="shared" si="128"/>
        <v>0</v>
      </c>
      <c r="LZ141" s="3">
        <v>100</v>
      </c>
      <c r="MA141" s="14">
        <v>232.3</v>
      </c>
      <c r="MB141" s="11">
        <v>127</v>
      </c>
      <c r="MC141" s="11">
        <f t="shared" si="129"/>
        <v>29502.100000000002</v>
      </c>
      <c r="MD141" s="11">
        <v>8000</v>
      </c>
      <c r="ME141" s="11">
        <f>ME137-MD139-MD141</f>
        <v>66106</v>
      </c>
      <c r="MJ141" s="11">
        <f t="shared" si="130"/>
        <v>0</v>
      </c>
      <c r="MQ141" s="11">
        <f t="shared" si="131"/>
        <v>0</v>
      </c>
      <c r="MX141" s="11">
        <f t="shared" si="132"/>
        <v>0</v>
      </c>
      <c r="NB141" s="3">
        <v>45</v>
      </c>
      <c r="NC141" s="14">
        <v>103.5</v>
      </c>
      <c r="ND141" s="11">
        <v>132</v>
      </c>
      <c r="NE141" s="11">
        <f t="shared" si="133"/>
        <v>13662</v>
      </c>
      <c r="NF141" s="11">
        <v>25000</v>
      </c>
      <c r="NI141" s="3">
        <v>50</v>
      </c>
      <c r="NJ141" s="14">
        <v>103.1</v>
      </c>
      <c r="NK141" s="11">
        <v>132</v>
      </c>
      <c r="NL141" s="11">
        <f t="shared" si="134"/>
        <v>13609.199999999999</v>
      </c>
      <c r="NP141" s="3">
        <v>100</v>
      </c>
      <c r="NQ141" s="14">
        <v>190</v>
      </c>
      <c r="NR141" s="11">
        <v>131</v>
      </c>
      <c r="NS141" s="11">
        <f t="shared" si="160"/>
        <v>24890</v>
      </c>
      <c r="NW141" s="3">
        <v>30</v>
      </c>
      <c r="NX141" s="14">
        <v>67.400000000000006</v>
      </c>
      <c r="NY141" s="11">
        <v>131</v>
      </c>
      <c r="NZ141" s="11">
        <f t="shared" si="135"/>
        <v>8829.4000000000015</v>
      </c>
      <c r="OG141" s="11">
        <f t="shared" si="136"/>
        <v>0</v>
      </c>
      <c r="ON141" s="11">
        <f t="shared" si="137"/>
        <v>0</v>
      </c>
      <c r="OU141" s="11">
        <f t="shared" si="138"/>
        <v>0</v>
      </c>
      <c r="PB141" s="11">
        <f t="shared" si="139"/>
        <v>0</v>
      </c>
      <c r="PF141" s="3">
        <v>25</v>
      </c>
      <c r="PG141" s="14">
        <v>50.1</v>
      </c>
      <c r="PH141" s="11">
        <v>131</v>
      </c>
      <c r="PI141" s="11">
        <f t="shared" si="140"/>
        <v>6563.1</v>
      </c>
      <c r="PP141" s="11">
        <f t="shared" si="141"/>
        <v>0</v>
      </c>
      <c r="PW141" s="11">
        <f t="shared" si="142"/>
        <v>0</v>
      </c>
      <c r="QD141" s="11">
        <f t="shared" si="143"/>
        <v>0</v>
      </c>
      <c r="QK141" s="11">
        <f t="shared" si="144"/>
        <v>0</v>
      </c>
      <c r="QO141" s="3">
        <v>10</v>
      </c>
      <c r="QP141" s="14">
        <v>19.2</v>
      </c>
      <c r="QQ141" s="11">
        <v>134</v>
      </c>
      <c r="QR141" s="11">
        <f t="shared" si="145"/>
        <v>2572.7999999999997</v>
      </c>
      <c r="QY141" s="11">
        <f t="shared" si="161"/>
        <v>0</v>
      </c>
      <c r="RF141" s="11">
        <f t="shared" si="146"/>
        <v>0</v>
      </c>
      <c r="RT141" s="11">
        <f t="shared" si="148"/>
        <v>0</v>
      </c>
      <c r="SH141" s="11">
        <f t="shared" si="150"/>
        <v>0</v>
      </c>
      <c r="SO141" s="11">
        <f t="shared" si="151"/>
        <v>0</v>
      </c>
      <c r="SV141" s="11">
        <f t="shared" si="152"/>
        <v>0</v>
      </c>
      <c r="SZ141" s="3">
        <v>40</v>
      </c>
      <c r="TA141" s="14">
        <v>80.900000000000006</v>
      </c>
      <c r="TB141" s="11">
        <v>134</v>
      </c>
      <c r="TC141" s="11">
        <f t="shared" si="153"/>
        <v>10840.6</v>
      </c>
      <c r="TG141" s="3">
        <v>25</v>
      </c>
      <c r="TH141" s="14">
        <v>50.2</v>
      </c>
      <c r="TI141" s="11">
        <v>134</v>
      </c>
      <c r="TJ141" s="11">
        <f t="shared" si="154"/>
        <v>6726.8</v>
      </c>
      <c r="TN141" s="3">
        <v>15</v>
      </c>
      <c r="TO141" s="14">
        <v>33.6</v>
      </c>
      <c r="TP141" s="11">
        <v>135</v>
      </c>
      <c r="TQ141" s="11">
        <f t="shared" si="155"/>
        <v>4536</v>
      </c>
      <c r="UE141" s="11">
        <f t="shared" si="157"/>
        <v>0</v>
      </c>
      <c r="UL141" s="11">
        <f t="shared" si="158"/>
        <v>0</v>
      </c>
      <c r="US141" s="11">
        <f t="shared" si="159"/>
        <v>0</v>
      </c>
    </row>
    <row r="142" spans="1:565" x14ac:dyDescent="0.2">
      <c r="A142" s="52">
        <v>44725</v>
      </c>
      <c r="B142" s="3">
        <v>65</v>
      </c>
      <c r="C142" s="14">
        <v>130.5</v>
      </c>
      <c r="D142" s="11">
        <v>127</v>
      </c>
      <c r="E142" s="11">
        <f t="shared" si="173"/>
        <v>16573.5</v>
      </c>
      <c r="L142" s="11">
        <f t="shared" si="162"/>
        <v>0</v>
      </c>
      <c r="S142" s="11">
        <f t="shared" si="163"/>
        <v>0</v>
      </c>
      <c r="Z142" s="11">
        <f t="shared" si="164"/>
        <v>0</v>
      </c>
      <c r="AG142" s="11">
        <f t="shared" si="165"/>
        <v>0</v>
      </c>
      <c r="AK142" s="3">
        <v>10</v>
      </c>
      <c r="AL142" s="14">
        <v>20.6</v>
      </c>
      <c r="AM142" s="116">
        <v>128</v>
      </c>
      <c r="AN142" s="11">
        <f t="shared" si="168"/>
        <v>2636.8</v>
      </c>
      <c r="AR142" s="3">
        <v>15</v>
      </c>
      <c r="AS142" s="14">
        <v>31.8</v>
      </c>
      <c r="AT142" s="11">
        <v>128</v>
      </c>
      <c r="AU142" s="11">
        <f t="shared" si="166"/>
        <v>4070.4</v>
      </c>
      <c r="AY142" s="3">
        <v>20</v>
      </c>
      <c r="AZ142" s="14">
        <v>40</v>
      </c>
      <c r="BA142" s="11">
        <v>128</v>
      </c>
      <c r="BB142" s="11">
        <f t="shared" si="169"/>
        <v>5120</v>
      </c>
      <c r="BF142" s="3">
        <v>5</v>
      </c>
      <c r="BG142" s="14">
        <v>10</v>
      </c>
      <c r="BH142" s="11">
        <v>128</v>
      </c>
      <c r="BI142" s="11">
        <f t="shared" si="170"/>
        <v>1280</v>
      </c>
      <c r="BP142" s="11">
        <f t="shared" si="171"/>
        <v>0</v>
      </c>
      <c r="BW142" s="11">
        <f t="shared" si="172"/>
        <v>0</v>
      </c>
      <c r="CA142" s="3">
        <v>50</v>
      </c>
      <c r="CB142" s="14">
        <v>106.4</v>
      </c>
      <c r="CC142" s="116">
        <v>127</v>
      </c>
      <c r="CD142" s="11">
        <f t="shared" ref="CD142:CD183" si="177">CB142*CC142</f>
        <v>13512.800000000001</v>
      </c>
      <c r="CK142" s="11">
        <f t="shared" si="167"/>
        <v>0</v>
      </c>
      <c r="CR142" s="11">
        <f t="shared" si="174"/>
        <v>0</v>
      </c>
      <c r="CY142" s="11">
        <f t="shared" si="175"/>
        <v>0</v>
      </c>
      <c r="DF142" s="11">
        <f t="shared" si="176"/>
        <v>0</v>
      </c>
      <c r="DM142" s="11">
        <f t="shared" ref="DM142:DM186" si="178">DK142*DL142</f>
        <v>0</v>
      </c>
      <c r="DQ142" s="3">
        <v>20</v>
      </c>
      <c r="DR142" s="14">
        <v>40.1</v>
      </c>
      <c r="DS142" s="116">
        <v>128</v>
      </c>
      <c r="DT142" s="11">
        <f t="shared" si="96"/>
        <v>5132.8</v>
      </c>
      <c r="DX142" s="3">
        <v>5</v>
      </c>
      <c r="DY142" s="14">
        <v>10.1</v>
      </c>
      <c r="DZ142" s="116">
        <v>128</v>
      </c>
      <c r="EA142" s="11">
        <f t="shared" ref="EA142:EA183" si="179">DY142*DZ142</f>
        <v>1292.8</v>
      </c>
      <c r="EE142" s="3">
        <v>10</v>
      </c>
      <c r="EF142" s="14">
        <v>19.3</v>
      </c>
      <c r="EG142" s="116">
        <v>128</v>
      </c>
      <c r="EH142" s="11">
        <f t="shared" ref="EH142:EH183" si="180">EF142*EG142</f>
        <v>2470.4</v>
      </c>
      <c r="EL142" s="3">
        <v>10</v>
      </c>
      <c r="EM142" s="14">
        <v>20.100000000000001</v>
      </c>
      <c r="EN142" s="116">
        <v>128</v>
      </c>
      <c r="EO142" s="11">
        <f t="shared" si="112"/>
        <v>2572.8000000000002</v>
      </c>
      <c r="EV142" s="11">
        <f t="shared" si="101"/>
        <v>0</v>
      </c>
      <c r="FC142" s="11">
        <f t="shared" si="102"/>
        <v>0</v>
      </c>
      <c r="FJ142" s="11">
        <f t="shared" si="103"/>
        <v>0</v>
      </c>
      <c r="FN142" s="3">
        <v>6</v>
      </c>
      <c r="FO142" s="14">
        <v>11.2</v>
      </c>
      <c r="FP142" s="116">
        <v>128</v>
      </c>
      <c r="FQ142" s="11">
        <f t="shared" si="104"/>
        <v>1433.6</v>
      </c>
      <c r="FX142" s="11">
        <f t="shared" si="105"/>
        <v>0</v>
      </c>
      <c r="GE142" s="11">
        <f t="shared" si="106"/>
        <v>0</v>
      </c>
      <c r="GI142" s="3">
        <v>5</v>
      </c>
      <c r="GJ142" s="14">
        <v>10.199999999999999</v>
      </c>
      <c r="GK142" s="116">
        <v>128</v>
      </c>
      <c r="GL142" s="11">
        <f t="shared" si="107"/>
        <v>1305.5999999999999</v>
      </c>
      <c r="GP142" s="3">
        <v>30</v>
      </c>
      <c r="GQ142" s="14">
        <v>59.5</v>
      </c>
      <c r="GR142" s="11">
        <v>128</v>
      </c>
      <c r="GS142" s="11">
        <f t="shared" si="108"/>
        <v>7616</v>
      </c>
      <c r="GZ142" s="11">
        <f t="shared" si="109"/>
        <v>0</v>
      </c>
      <c r="HG142" s="11">
        <f t="shared" si="110"/>
        <v>0</v>
      </c>
      <c r="HN142" s="11">
        <f t="shared" si="111"/>
        <v>0</v>
      </c>
      <c r="HU142" s="11">
        <f t="shared" si="113"/>
        <v>0</v>
      </c>
      <c r="HY142" s="3">
        <v>10</v>
      </c>
      <c r="HZ142" s="14">
        <v>20.3</v>
      </c>
      <c r="IA142" s="116">
        <v>128</v>
      </c>
      <c r="IB142" s="11">
        <f t="shared" si="114"/>
        <v>2598.4</v>
      </c>
      <c r="II142" s="11">
        <f t="shared" si="115"/>
        <v>0</v>
      </c>
      <c r="IP142" s="11">
        <f t="shared" si="116"/>
        <v>0</v>
      </c>
      <c r="IT142" s="3">
        <v>10</v>
      </c>
      <c r="IU142" s="14">
        <v>22.5</v>
      </c>
      <c r="IV142" s="116">
        <v>128</v>
      </c>
      <c r="IW142" s="11">
        <f t="shared" si="117"/>
        <v>2880</v>
      </c>
      <c r="JD142" s="11">
        <f t="shared" si="118"/>
        <v>0</v>
      </c>
      <c r="JK142" s="11">
        <f t="shared" si="119"/>
        <v>0</v>
      </c>
      <c r="JR142" s="11">
        <f t="shared" si="120"/>
        <v>0</v>
      </c>
      <c r="JY142" s="11">
        <f t="shared" si="121"/>
        <v>0</v>
      </c>
      <c r="KF142" s="11">
        <f t="shared" si="122"/>
        <v>0</v>
      </c>
      <c r="KM142" s="11">
        <f t="shared" si="123"/>
        <v>0</v>
      </c>
      <c r="KT142" s="11">
        <f t="shared" si="124"/>
        <v>0</v>
      </c>
      <c r="LA142" s="11">
        <f t="shared" si="125"/>
        <v>0</v>
      </c>
      <c r="LH142" s="11">
        <f t="shared" si="126"/>
        <v>0</v>
      </c>
      <c r="LL142" s="3">
        <v>10</v>
      </c>
      <c r="LM142" s="14">
        <v>19.8</v>
      </c>
      <c r="LN142" s="116">
        <v>128</v>
      </c>
      <c r="LO142" s="11">
        <f t="shared" si="127"/>
        <v>2534.4</v>
      </c>
      <c r="LV142" s="11">
        <f t="shared" si="128"/>
        <v>0</v>
      </c>
      <c r="LZ142" s="3">
        <v>29</v>
      </c>
      <c r="MA142" s="14">
        <v>56.7</v>
      </c>
      <c r="MB142" s="11">
        <v>125</v>
      </c>
      <c r="MC142" s="11">
        <f t="shared" si="129"/>
        <v>7087.5</v>
      </c>
      <c r="ME142" s="10"/>
      <c r="MJ142" s="11">
        <f t="shared" si="130"/>
        <v>0</v>
      </c>
      <c r="MQ142" s="11">
        <f t="shared" si="131"/>
        <v>0</v>
      </c>
      <c r="MX142" s="11">
        <f t="shared" si="132"/>
        <v>0</v>
      </c>
      <c r="NB142" s="3">
        <v>25</v>
      </c>
      <c r="NC142" s="14">
        <v>52.8</v>
      </c>
      <c r="ND142" s="11">
        <v>128</v>
      </c>
      <c r="NE142" s="11">
        <f t="shared" si="133"/>
        <v>6758.4</v>
      </c>
      <c r="NF142" s="11">
        <v>26300</v>
      </c>
      <c r="NG142" s="10">
        <f>NG136</f>
        <v>80465</v>
      </c>
      <c r="NI142" s="3">
        <v>10</v>
      </c>
      <c r="NJ142" s="14">
        <v>18.7</v>
      </c>
      <c r="NK142" s="116">
        <v>128</v>
      </c>
      <c r="NL142" s="11">
        <f t="shared" si="134"/>
        <v>2393.6</v>
      </c>
      <c r="NN142" s="10"/>
      <c r="NP142" s="3">
        <v>25</v>
      </c>
      <c r="NQ142" s="14">
        <v>48.4</v>
      </c>
      <c r="NR142" s="116">
        <v>127</v>
      </c>
      <c r="NS142" s="11">
        <f t="shared" si="160"/>
        <v>6146.8</v>
      </c>
      <c r="NW142" s="3">
        <v>10</v>
      </c>
      <c r="NX142" s="14">
        <v>22.6</v>
      </c>
      <c r="NY142" s="116">
        <v>127</v>
      </c>
      <c r="NZ142" s="11">
        <f t="shared" si="135"/>
        <v>2870.2000000000003</v>
      </c>
      <c r="OG142" s="11">
        <f t="shared" si="136"/>
        <v>0</v>
      </c>
      <c r="ON142" s="11">
        <f t="shared" si="137"/>
        <v>0</v>
      </c>
      <c r="OU142" s="11">
        <f t="shared" si="138"/>
        <v>0</v>
      </c>
      <c r="PB142" s="11">
        <f t="shared" si="139"/>
        <v>0</v>
      </c>
      <c r="PF142" s="3">
        <v>15</v>
      </c>
      <c r="PG142" s="14">
        <v>28.5</v>
      </c>
      <c r="PH142" s="116">
        <v>127</v>
      </c>
      <c r="PI142" s="11">
        <f t="shared" si="140"/>
        <v>3619.5</v>
      </c>
      <c r="PP142" s="11">
        <f t="shared" si="141"/>
        <v>0</v>
      </c>
      <c r="PW142" s="11">
        <f t="shared" si="142"/>
        <v>0</v>
      </c>
      <c r="QD142" s="11">
        <f t="shared" si="143"/>
        <v>0</v>
      </c>
      <c r="QK142" s="11">
        <f t="shared" si="144"/>
        <v>0</v>
      </c>
      <c r="QO142" s="3">
        <v>10</v>
      </c>
      <c r="QP142" s="14">
        <v>17.899999999999999</v>
      </c>
      <c r="QQ142" s="116">
        <v>128</v>
      </c>
      <c r="QR142" s="11">
        <f t="shared" si="145"/>
        <v>2291.1999999999998</v>
      </c>
      <c r="QY142" s="11">
        <f t="shared" si="161"/>
        <v>0</v>
      </c>
      <c r="RF142" s="11">
        <f t="shared" si="146"/>
        <v>0</v>
      </c>
      <c r="RT142" s="11">
        <f t="shared" si="148"/>
        <v>0</v>
      </c>
      <c r="SH142" s="11">
        <f t="shared" si="150"/>
        <v>0</v>
      </c>
      <c r="SL142" s="3">
        <v>10</v>
      </c>
      <c r="SM142" s="14">
        <v>19.899999999999999</v>
      </c>
      <c r="SN142" s="116">
        <v>128</v>
      </c>
      <c r="SO142" s="11">
        <f t="shared" si="151"/>
        <v>2547.1999999999998</v>
      </c>
      <c r="SV142" s="11">
        <f t="shared" si="152"/>
        <v>0</v>
      </c>
      <c r="TB142" s="116"/>
      <c r="TC142" s="11">
        <f t="shared" si="153"/>
        <v>0</v>
      </c>
      <c r="TJ142" s="11">
        <f t="shared" si="154"/>
        <v>0</v>
      </c>
      <c r="TP142" s="116"/>
      <c r="TQ142" s="11">
        <f t="shared" si="155"/>
        <v>0</v>
      </c>
      <c r="UE142" s="11">
        <f t="shared" si="157"/>
        <v>0</v>
      </c>
      <c r="UL142" s="11">
        <f t="shared" si="158"/>
        <v>0</v>
      </c>
      <c r="US142" s="11">
        <f t="shared" si="159"/>
        <v>0</v>
      </c>
    </row>
    <row r="143" spans="1:565" x14ac:dyDescent="0.2">
      <c r="A143" s="52">
        <v>44726</v>
      </c>
      <c r="B143" s="3">
        <v>60</v>
      </c>
      <c r="C143" s="14">
        <v>102.4</v>
      </c>
      <c r="D143" s="11">
        <v>129</v>
      </c>
      <c r="E143" s="11">
        <f t="shared" si="173"/>
        <v>13209.6</v>
      </c>
      <c r="L143" s="11">
        <f t="shared" si="162"/>
        <v>0</v>
      </c>
      <c r="S143" s="11">
        <f t="shared" si="163"/>
        <v>0</v>
      </c>
      <c r="Z143" s="11">
        <f t="shared" si="164"/>
        <v>0</v>
      </c>
      <c r="AG143" s="11">
        <f t="shared" si="165"/>
        <v>0</v>
      </c>
      <c r="AM143" s="117"/>
      <c r="AN143" s="11">
        <f t="shared" si="168"/>
        <v>0</v>
      </c>
      <c r="AR143" s="3">
        <v>35</v>
      </c>
      <c r="AS143" s="14">
        <v>59.9</v>
      </c>
      <c r="AT143" s="11">
        <v>130</v>
      </c>
      <c r="AU143" s="11">
        <f t="shared" si="166"/>
        <v>7787</v>
      </c>
      <c r="AY143" s="3">
        <v>25</v>
      </c>
      <c r="AZ143" s="14">
        <v>44.6</v>
      </c>
      <c r="BA143" s="11">
        <v>130</v>
      </c>
      <c r="BB143" s="11">
        <f t="shared" si="169"/>
        <v>5798</v>
      </c>
      <c r="BF143" s="3">
        <v>10</v>
      </c>
      <c r="BG143" s="14">
        <v>18.5</v>
      </c>
      <c r="BH143" s="11">
        <v>130</v>
      </c>
      <c r="BI143" s="11">
        <f t="shared" si="170"/>
        <v>2405</v>
      </c>
      <c r="BP143" s="11">
        <f t="shared" si="171"/>
        <v>0</v>
      </c>
      <c r="BW143" s="11">
        <f t="shared" si="172"/>
        <v>0</v>
      </c>
      <c r="CA143" s="3">
        <v>30</v>
      </c>
      <c r="CB143" s="14">
        <v>58.1</v>
      </c>
      <c r="CC143" s="117">
        <v>129</v>
      </c>
      <c r="CD143" s="11">
        <f t="shared" si="177"/>
        <v>7494.9000000000005</v>
      </c>
      <c r="CK143" s="11">
        <f t="shared" si="167"/>
        <v>0</v>
      </c>
      <c r="CR143" s="11">
        <f t="shared" si="174"/>
        <v>0</v>
      </c>
      <c r="CY143" s="11">
        <f t="shared" si="175"/>
        <v>0</v>
      </c>
      <c r="DF143" s="11">
        <f t="shared" si="176"/>
        <v>0</v>
      </c>
      <c r="DM143" s="11">
        <f t="shared" si="178"/>
        <v>0</v>
      </c>
      <c r="DQ143" s="3">
        <v>15</v>
      </c>
      <c r="DR143" s="14">
        <v>27.3</v>
      </c>
      <c r="DS143" s="117">
        <v>130</v>
      </c>
      <c r="DT143" s="11">
        <f t="shared" ref="DT143:DT184" si="181">DR143*DS143</f>
        <v>3549</v>
      </c>
      <c r="DX143" s="3">
        <v>8</v>
      </c>
      <c r="DY143" s="14">
        <v>13.6</v>
      </c>
      <c r="DZ143" s="117">
        <v>130</v>
      </c>
      <c r="EA143" s="11">
        <f t="shared" si="179"/>
        <v>1768</v>
      </c>
      <c r="EE143" s="3">
        <v>5</v>
      </c>
      <c r="EF143" s="14">
        <v>8.4</v>
      </c>
      <c r="EG143" s="117">
        <v>130</v>
      </c>
      <c r="EH143" s="11">
        <f t="shared" si="180"/>
        <v>1092</v>
      </c>
      <c r="EL143" s="3">
        <v>15</v>
      </c>
      <c r="EM143" s="14">
        <v>25.1</v>
      </c>
      <c r="EN143" s="117">
        <v>130</v>
      </c>
      <c r="EO143" s="11">
        <f t="shared" si="112"/>
        <v>3263</v>
      </c>
      <c r="EV143" s="11">
        <f t="shared" si="101"/>
        <v>0</v>
      </c>
      <c r="FC143" s="11">
        <f t="shared" si="102"/>
        <v>0</v>
      </c>
      <c r="FJ143" s="11">
        <f t="shared" si="103"/>
        <v>0</v>
      </c>
      <c r="FN143" s="3">
        <v>5</v>
      </c>
      <c r="FO143" s="14">
        <v>8.4</v>
      </c>
      <c r="FP143" s="117">
        <v>130</v>
      </c>
      <c r="FQ143" s="11">
        <f t="shared" si="104"/>
        <v>1092</v>
      </c>
      <c r="FX143" s="11">
        <f t="shared" si="105"/>
        <v>0</v>
      </c>
      <c r="GE143" s="11">
        <f t="shared" si="106"/>
        <v>0</v>
      </c>
      <c r="GI143" s="3">
        <v>5</v>
      </c>
      <c r="GJ143" s="14">
        <v>9.1</v>
      </c>
      <c r="GK143" s="117">
        <v>130</v>
      </c>
      <c r="GL143" s="11">
        <f t="shared" si="107"/>
        <v>1183</v>
      </c>
      <c r="GS143" s="11">
        <f t="shared" si="108"/>
        <v>0</v>
      </c>
      <c r="GZ143" s="11">
        <f t="shared" si="109"/>
        <v>0</v>
      </c>
      <c r="HG143" s="11">
        <f t="shared" si="110"/>
        <v>0</v>
      </c>
      <c r="HN143" s="11">
        <f t="shared" si="111"/>
        <v>0</v>
      </c>
      <c r="HU143" s="11">
        <f t="shared" si="113"/>
        <v>0</v>
      </c>
      <c r="HY143" s="3">
        <v>15</v>
      </c>
      <c r="HZ143" s="14">
        <v>25.9</v>
      </c>
      <c r="IA143" s="117">
        <v>130</v>
      </c>
      <c r="IB143" s="11">
        <f t="shared" si="114"/>
        <v>3367</v>
      </c>
      <c r="II143" s="11">
        <f t="shared" si="115"/>
        <v>0</v>
      </c>
      <c r="IP143" s="11">
        <f t="shared" si="116"/>
        <v>0</v>
      </c>
      <c r="IV143" s="117"/>
      <c r="IW143" s="11">
        <f t="shared" si="117"/>
        <v>0</v>
      </c>
      <c r="JD143" s="11">
        <f t="shared" si="118"/>
        <v>0</v>
      </c>
      <c r="JK143" s="11">
        <f t="shared" si="119"/>
        <v>0</v>
      </c>
      <c r="JR143" s="11">
        <f t="shared" si="120"/>
        <v>0</v>
      </c>
      <c r="JY143" s="11">
        <f t="shared" si="121"/>
        <v>0</v>
      </c>
      <c r="KF143" s="11">
        <f t="shared" si="122"/>
        <v>0</v>
      </c>
      <c r="KM143" s="11">
        <f t="shared" si="123"/>
        <v>0</v>
      </c>
      <c r="KT143" s="11">
        <f t="shared" si="124"/>
        <v>0</v>
      </c>
      <c r="LA143" s="11">
        <f t="shared" si="125"/>
        <v>0</v>
      </c>
      <c r="LH143" s="11">
        <f t="shared" si="126"/>
        <v>0</v>
      </c>
      <c r="LL143" s="3">
        <v>10</v>
      </c>
      <c r="LM143" s="14">
        <v>19</v>
      </c>
      <c r="LN143" s="117">
        <v>130</v>
      </c>
      <c r="LO143" s="11">
        <f t="shared" si="127"/>
        <v>2470</v>
      </c>
      <c r="LV143" s="11">
        <f t="shared" si="128"/>
        <v>0</v>
      </c>
      <c r="LZ143" s="3">
        <v>50</v>
      </c>
      <c r="MA143" s="14">
        <v>88.7</v>
      </c>
      <c r="MB143" s="11">
        <v>129</v>
      </c>
      <c r="MC143" s="11">
        <f t="shared" si="129"/>
        <v>11442.300000000001</v>
      </c>
      <c r="MD143" s="11">
        <v>80000</v>
      </c>
      <c r="ME143" s="11">
        <v>101106</v>
      </c>
      <c r="MJ143" s="11">
        <f t="shared" si="130"/>
        <v>0</v>
      </c>
      <c r="MQ143" s="11">
        <f t="shared" si="131"/>
        <v>0</v>
      </c>
      <c r="MX143" s="11">
        <f t="shared" si="132"/>
        <v>0</v>
      </c>
      <c r="NB143" s="3">
        <v>20</v>
      </c>
      <c r="NC143" s="14">
        <v>35.6</v>
      </c>
      <c r="ND143" s="11">
        <v>130</v>
      </c>
      <c r="NE143" s="11">
        <f t="shared" si="133"/>
        <v>4628</v>
      </c>
      <c r="NI143" s="3">
        <v>20</v>
      </c>
      <c r="NJ143" s="14">
        <v>31.4</v>
      </c>
      <c r="NK143" s="117">
        <v>130</v>
      </c>
      <c r="NL143" s="11">
        <f t="shared" si="134"/>
        <v>4082</v>
      </c>
      <c r="NP143" s="3">
        <v>25</v>
      </c>
      <c r="NQ143" s="14">
        <v>39.9</v>
      </c>
      <c r="NR143" s="117">
        <v>129</v>
      </c>
      <c r="NS143" s="11">
        <f t="shared" si="160"/>
        <v>5147.0999999999995</v>
      </c>
      <c r="NW143" s="3">
        <v>5</v>
      </c>
      <c r="NX143" s="14">
        <v>9.9</v>
      </c>
      <c r="NY143" s="117">
        <v>129</v>
      </c>
      <c r="NZ143" s="11">
        <f t="shared" si="135"/>
        <v>1277.1000000000001</v>
      </c>
      <c r="OG143" s="11">
        <f t="shared" si="136"/>
        <v>0</v>
      </c>
      <c r="ON143" s="11">
        <f t="shared" si="137"/>
        <v>0</v>
      </c>
      <c r="OU143" s="11">
        <f t="shared" si="138"/>
        <v>0</v>
      </c>
      <c r="PB143" s="11">
        <f t="shared" si="139"/>
        <v>0</v>
      </c>
      <c r="PF143" s="3">
        <v>10</v>
      </c>
      <c r="PG143" s="14">
        <v>17.899999999999999</v>
      </c>
      <c r="PH143" s="117">
        <v>129</v>
      </c>
      <c r="PI143" s="11">
        <f t="shared" si="140"/>
        <v>2309.1</v>
      </c>
      <c r="PP143" s="11">
        <f t="shared" si="141"/>
        <v>0</v>
      </c>
      <c r="PW143" s="11">
        <f t="shared" si="142"/>
        <v>0</v>
      </c>
      <c r="QD143" s="11">
        <f t="shared" si="143"/>
        <v>0</v>
      </c>
      <c r="QK143" s="11">
        <f t="shared" si="144"/>
        <v>0</v>
      </c>
      <c r="QO143" s="3">
        <v>10</v>
      </c>
      <c r="QP143" s="14">
        <v>17.3</v>
      </c>
      <c r="QQ143" s="117">
        <v>130</v>
      </c>
      <c r="QR143" s="11">
        <f t="shared" si="145"/>
        <v>2249</v>
      </c>
      <c r="QY143" s="11">
        <f t="shared" si="161"/>
        <v>0</v>
      </c>
      <c r="RF143" s="11">
        <f t="shared" si="146"/>
        <v>0</v>
      </c>
      <c r="RT143" s="11">
        <f t="shared" si="148"/>
        <v>0</v>
      </c>
      <c r="SH143" s="11">
        <f t="shared" si="150"/>
        <v>0</v>
      </c>
      <c r="SN143" s="117"/>
      <c r="SO143" s="11">
        <f t="shared" si="151"/>
        <v>0</v>
      </c>
      <c r="SV143" s="11">
        <f t="shared" si="152"/>
        <v>0</v>
      </c>
      <c r="TB143" s="117"/>
      <c r="TC143" s="11">
        <f t="shared" si="153"/>
        <v>0</v>
      </c>
      <c r="TJ143" s="11">
        <f t="shared" si="154"/>
        <v>0</v>
      </c>
      <c r="TP143" s="117"/>
      <c r="TQ143" s="11">
        <f t="shared" si="155"/>
        <v>0</v>
      </c>
      <c r="UE143" s="11">
        <f t="shared" si="157"/>
        <v>0</v>
      </c>
      <c r="UL143" s="11">
        <f t="shared" si="158"/>
        <v>0</v>
      </c>
      <c r="US143" s="11">
        <f t="shared" si="159"/>
        <v>0</v>
      </c>
    </row>
    <row r="144" spans="1:565" x14ac:dyDescent="0.2">
      <c r="A144" s="52">
        <v>44727</v>
      </c>
      <c r="B144" s="3">
        <v>150</v>
      </c>
      <c r="C144" s="14">
        <v>298.3</v>
      </c>
      <c r="D144" s="11">
        <v>132</v>
      </c>
      <c r="E144" s="11">
        <f t="shared" si="173"/>
        <v>39375.599999999999</v>
      </c>
      <c r="L144" s="11">
        <f t="shared" si="162"/>
        <v>0</v>
      </c>
      <c r="S144" s="11">
        <f t="shared" si="163"/>
        <v>0</v>
      </c>
      <c r="Z144" s="11">
        <f t="shared" si="164"/>
        <v>0</v>
      </c>
      <c r="AG144" s="11">
        <f t="shared" si="165"/>
        <v>0</v>
      </c>
      <c r="AK144" s="3">
        <v>5</v>
      </c>
      <c r="AL144" s="14">
        <v>10</v>
      </c>
      <c r="AM144" s="117">
        <v>133</v>
      </c>
      <c r="AN144" s="11">
        <f t="shared" si="168"/>
        <v>1330</v>
      </c>
      <c r="AR144" s="3">
        <v>25</v>
      </c>
      <c r="AS144" s="14">
        <v>50.3</v>
      </c>
      <c r="AT144" s="11">
        <v>133</v>
      </c>
      <c r="AU144" s="11">
        <f t="shared" si="166"/>
        <v>6689.9</v>
      </c>
      <c r="AY144" s="3">
        <v>25</v>
      </c>
      <c r="AZ144" s="14">
        <v>43.8</v>
      </c>
      <c r="BA144" s="11">
        <v>133</v>
      </c>
      <c r="BB144" s="11">
        <f t="shared" si="169"/>
        <v>5825.4</v>
      </c>
      <c r="BF144" s="3">
        <v>13</v>
      </c>
      <c r="BG144" s="14">
        <v>20.3</v>
      </c>
      <c r="BH144" s="11">
        <v>133</v>
      </c>
      <c r="BI144" s="11">
        <f t="shared" si="170"/>
        <v>2699.9</v>
      </c>
      <c r="BP144" s="11">
        <f t="shared" si="171"/>
        <v>0</v>
      </c>
      <c r="BW144" s="11">
        <f t="shared" si="172"/>
        <v>0</v>
      </c>
      <c r="CA144" s="3">
        <v>60</v>
      </c>
      <c r="CB144" s="14">
        <v>115.3</v>
      </c>
      <c r="CC144" s="117">
        <v>132</v>
      </c>
      <c r="CD144" s="11">
        <f t="shared" si="177"/>
        <v>15219.6</v>
      </c>
      <c r="CK144" s="11">
        <f t="shared" si="167"/>
        <v>0</v>
      </c>
      <c r="CR144" s="11">
        <f t="shared" si="174"/>
        <v>0</v>
      </c>
      <c r="CY144" s="11">
        <f t="shared" si="175"/>
        <v>0</v>
      </c>
      <c r="DF144" s="11">
        <f t="shared" si="176"/>
        <v>0</v>
      </c>
      <c r="DM144" s="11">
        <f t="shared" si="178"/>
        <v>0</v>
      </c>
      <c r="DQ144" s="3">
        <v>20</v>
      </c>
      <c r="DR144" s="14">
        <v>40.1</v>
      </c>
      <c r="DS144" s="117">
        <v>133</v>
      </c>
      <c r="DT144" s="11">
        <f t="shared" si="181"/>
        <v>5333.3</v>
      </c>
      <c r="DX144" s="3">
        <v>10</v>
      </c>
      <c r="DY144" s="14">
        <v>19.899999999999999</v>
      </c>
      <c r="DZ144" s="117">
        <v>133</v>
      </c>
      <c r="EA144" s="11">
        <f t="shared" si="179"/>
        <v>2646.7</v>
      </c>
      <c r="EE144" s="3">
        <v>10</v>
      </c>
      <c r="EF144" s="14">
        <v>19.8</v>
      </c>
      <c r="EG144" s="117">
        <v>133</v>
      </c>
      <c r="EH144" s="11">
        <f t="shared" si="180"/>
        <v>2633.4</v>
      </c>
      <c r="EL144" s="3">
        <v>7</v>
      </c>
      <c r="EM144" s="14">
        <v>14.9</v>
      </c>
      <c r="EN144" s="117">
        <v>133</v>
      </c>
      <c r="EO144" s="11">
        <f t="shared" si="112"/>
        <v>1981.7</v>
      </c>
      <c r="EV144" s="11">
        <f t="shared" ref="EV144:EV150" si="182">ET144*EU144</f>
        <v>0</v>
      </c>
      <c r="FC144" s="11">
        <f t="shared" ref="FC144:FC205" si="183">FA144*FB144</f>
        <v>0</v>
      </c>
      <c r="FJ144" s="11">
        <f t="shared" si="103"/>
        <v>0</v>
      </c>
      <c r="FN144" s="3">
        <v>5</v>
      </c>
      <c r="FO144" s="14">
        <v>8.1</v>
      </c>
      <c r="FP144" s="117">
        <v>133</v>
      </c>
      <c r="FQ144" s="11">
        <f t="shared" si="104"/>
        <v>1077.3</v>
      </c>
      <c r="FX144" s="11">
        <f t="shared" si="105"/>
        <v>0</v>
      </c>
      <c r="GE144" s="11">
        <f t="shared" si="106"/>
        <v>0</v>
      </c>
      <c r="GI144" s="3">
        <v>10</v>
      </c>
      <c r="GJ144" s="14">
        <v>19.600000000000001</v>
      </c>
      <c r="GK144" s="117">
        <v>133</v>
      </c>
      <c r="GL144" s="11">
        <f t="shared" si="107"/>
        <v>2606.8000000000002</v>
      </c>
      <c r="GS144" s="11">
        <f t="shared" si="108"/>
        <v>0</v>
      </c>
      <c r="GZ144" s="11">
        <f t="shared" si="109"/>
        <v>0</v>
      </c>
      <c r="HG144" s="11">
        <f t="shared" si="110"/>
        <v>0</v>
      </c>
      <c r="HN144" s="11">
        <f t="shared" si="111"/>
        <v>0</v>
      </c>
      <c r="HU144" s="11">
        <f t="shared" si="113"/>
        <v>0</v>
      </c>
      <c r="HY144" s="3">
        <v>25</v>
      </c>
      <c r="HZ144" s="14">
        <v>48.3</v>
      </c>
      <c r="IA144" s="117">
        <v>133</v>
      </c>
      <c r="IB144" s="11">
        <f t="shared" si="114"/>
        <v>6423.9</v>
      </c>
      <c r="II144" s="11">
        <f t="shared" si="115"/>
        <v>0</v>
      </c>
      <c r="IP144" s="11">
        <f t="shared" si="116"/>
        <v>0</v>
      </c>
      <c r="IT144" s="3">
        <v>10</v>
      </c>
      <c r="IU144" s="14">
        <v>19.399999999999999</v>
      </c>
      <c r="IV144" s="117">
        <v>133</v>
      </c>
      <c r="IW144" s="11">
        <f t="shared" si="117"/>
        <v>2580.1999999999998</v>
      </c>
      <c r="JD144" s="11">
        <f t="shared" si="118"/>
        <v>0</v>
      </c>
      <c r="JK144" s="11">
        <f t="shared" si="119"/>
        <v>0</v>
      </c>
      <c r="JR144" s="11">
        <f t="shared" si="120"/>
        <v>0</v>
      </c>
      <c r="JY144" s="11">
        <f t="shared" si="121"/>
        <v>0</v>
      </c>
      <c r="KF144" s="11">
        <f t="shared" si="122"/>
        <v>0</v>
      </c>
      <c r="KM144" s="11">
        <f t="shared" si="123"/>
        <v>0</v>
      </c>
      <c r="KT144" s="11">
        <f t="shared" si="124"/>
        <v>0</v>
      </c>
      <c r="LA144" s="11">
        <f t="shared" si="125"/>
        <v>0</v>
      </c>
      <c r="LH144" s="11">
        <f t="shared" si="126"/>
        <v>0</v>
      </c>
      <c r="LL144" s="3">
        <v>20</v>
      </c>
      <c r="LM144" s="14">
        <v>39.799999999999997</v>
      </c>
      <c r="LN144" s="117">
        <v>133</v>
      </c>
      <c r="LO144" s="11">
        <f t="shared" si="127"/>
        <v>5293.4</v>
      </c>
      <c r="LV144" s="11">
        <f t="shared" si="128"/>
        <v>0</v>
      </c>
      <c r="LZ144" s="3">
        <v>50</v>
      </c>
      <c r="MA144" s="14">
        <v>104.4</v>
      </c>
      <c r="MB144" s="11">
        <v>129</v>
      </c>
      <c r="MC144" s="11">
        <f t="shared" si="129"/>
        <v>13467.6</v>
      </c>
      <c r="MD144" s="11">
        <v>20000</v>
      </c>
      <c r="MJ144" s="11">
        <f t="shared" si="130"/>
        <v>0</v>
      </c>
      <c r="MQ144" s="11">
        <f t="shared" si="131"/>
        <v>0</v>
      </c>
      <c r="MX144" s="11">
        <f t="shared" si="132"/>
        <v>0</v>
      </c>
      <c r="NB144" s="3">
        <v>30</v>
      </c>
      <c r="NC144" s="14">
        <v>57.2</v>
      </c>
      <c r="ND144" s="11">
        <v>133</v>
      </c>
      <c r="NE144" s="11">
        <f t="shared" si="133"/>
        <v>7607.6</v>
      </c>
      <c r="NK144" s="117"/>
      <c r="NL144" s="11">
        <f t="shared" si="134"/>
        <v>0</v>
      </c>
      <c r="NP144" s="3">
        <v>55</v>
      </c>
      <c r="NQ144" s="14">
        <v>104.6</v>
      </c>
      <c r="NR144" s="117">
        <v>132</v>
      </c>
      <c r="NS144" s="11">
        <f t="shared" si="160"/>
        <v>13807.199999999999</v>
      </c>
      <c r="NW144" s="3">
        <v>20</v>
      </c>
      <c r="NX144" s="14">
        <v>43.9</v>
      </c>
      <c r="NY144" s="117">
        <v>132</v>
      </c>
      <c r="NZ144" s="11">
        <f t="shared" si="135"/>
        <v>5794.8</v>
      </c>
      <c r="OG144" s="11">
        <f t="shared" si="136"/>
        <v>0</v>
      </c>
      <c r="ON144" s="11">
        <f t="shared" si="137"/>
        <v>0</v>
      </c>
      <c r="OU144" s="11">
        <f t="shared" si="138"/>
        <v>0</v>
      </c>
      <c r="PB144" s="11">
        <f t="shared" si="139"/>
        <v>0</v>
      </c>
      <c r="PF144" s="3">
        <v>15</v>
      </c>
      <c r="PG144" s="14">
        <v>28.3</v>
      </c>
      <c r="PH144" s="117">
        <v>132</v>
      </c>
      <c r="PI144" s="11">
        <f t="shared" si="140"/>
        <v>3735.6</v>
      </c>
      <c r="PP144" s="11">
        <f t="shared" si="141"/>
        <v>0</v>
      </c>
      <c r="PW144" s="11">
        <f t="shared" si="142"/>
        <v>0</v>
      </c>
      <c r="QD144" s="11">
        <f t="shared" si="143"/>
        <v>0</v>
      </c>
      <c r="QK144" s="11">
        <f t="shared" si="144"/>
        <v>0</v>
      </c>
      <c r="QO144" s="3">
        <v>21</v>
      </c>
      <c r="QP144" s="14">
        <v>40.799999999999997</v>
      </c>
      <c r="QQ144" s="117">
        <v>133</v>
      </c>
      <c r="QR144" s="11">
        <f t="shared" si="145"/>
        <v>5426.4</v>
      </c>
      <c r="QY144" s="11">
        <f t="shared" si="161"/>
        <v>0</v>
      </c>
      <c r="RF144" s="11">
        <f t="shared" si="146"/>
        <v>0</v>
      </c>
      <c r="RT144" s="11">
        <f t="shared" si="148"/>
        <v>0</v>
      </c>
      <c r="SH144" s="11">
        <f t="shared" si="150"/>
        <v>0</v>
      </c>
      <c r="SN144" s="117"/>
      <c r="SO144" s="11">
        <f t="shared" si="151"/>
        <v>0</v>
      </c>
      <c r="SV144" s="11">
        <f t="shared" si="152"/>
        <v>0</v>
      </c>
      <c r="SZ144" s="3">
        <v>20</v>
      </c>
      <c r="TA144" s="14">
        <v>38.799999999999997</v>
      </c>
      <c r="TB144" s="117">
        <v>135</v>
      </c>
      <c r="TC144" s="11">
        <f t="shared" si="153"/>
        <v>5238</v>
      </c>
      <c r="TG144" s="3">
        <v>8</v>
      </c>
      <c r="TH144" s="14">
        <v>16.399999999999999</v>
      </c>
      <c r="TI144" s="117">
        <v>135</v>
      </c>
      <c r="TJ144" s="11">
        <f t="shared" si="154"/>
        <v>2214</v>
      </c>
      <c r="TN144" s="3">
        <v>10</v>
      </c>
      <c r="TO144" s="14">
        <v>19.8</v>
      </c>
      <c r="TP144" s="117">
        <v>133</v>
      </c>
      <c r="TQ144" s="11">
        <f t="shared" si="155"/>
        <v>2633.4</v>
      </c>
      <c r="UE144" s="11">
        <f t="shared" si="157"/>
        <v>0</v>
      </c>
      <c r="UL144" s="11">
        <f t="shared" si="158"/>
        <v>0</v>
      </c>
      <c r="US144" s="11">
        <f t="shared" si="159"/>
        <v>0</v>
      </c>
    </row>
    <row r="145" spans="1:565" x14ac:dyDescent="0.2">
      <c r="A145" s="52">
        <v>44728</v>
      </c>
      <c r="B145" s="3">
        <v>40</v>
      </c>
      <c r="C145" s="14">
        <v>63</v>
      </c>
      <c r="D145" s="11">
        <v>132</v>
      </c>
      <c r="E145" s="11">
        <f t="shared" si="173"/>
        <v>8316</v>
      </c>
      <c r="I145" s="3">
        <v>10</v>
      </c>
      <c r="J145" s="14">
        <v>16.100000000000001</v>
      </c>
      <c r="K145" s="11">
        <v>133</v>
      </c>
      <c r="L145" s="11">
        <f t="shared" si="162"/>
        <v>2141.3000000000002</v>
      </c>
      <c r="S145" s="11">
        <f t="shared" si="163"/>
        <v>0</v>
      </c>
      <c r="Z145" s="11">
        <f t="shared" si="164"/>
        <v>0</v>
      </c>
      <c r="AG145" s="11">
        <f t="shared" si="165"/>
        <v>0</v>
      </c>
      <c r="AK145" s="3">
        <v>10</v>
      </c>
      <c r="AL145" s="14">
        <v>16.2</v>
      </c>
      <c r="AM145" s="117">
        <v>133</v>
      </c>
      <c r="AN145" s="11">
        <f t="shared" si="168"/>
        <v>2154.6</v>
      </c>
      <c r="AR145" s="3">
        <v>30</v>
      </c>
      <c r="AS145" s="14">
        <v>50.1</v>
      </c>
      <c r="AT145" s="11">
        <v>133</v>
      </c>
      <c r="AU145" s="11">
        <f t="shared" si="166"/>
        <v>6663.3</v>
      </c>
      <c r="AY145" s="3">
        <v>20</v>
      </c>
      <c r="AZ145" s="14">
        <v>37.1</v>
      </c>
      <c r="BA145" s="11">
        <v>133</v>
      </c>
      <c r="BB145" s="11">
        <f t="shared" si="169"/>
        <v>4934.3</v>
      </c>
      <c r="BF145" s="3">
        <v>10</v>
      </c>
      <c r="BG145" s="14">
        <v>15.5</v>
      </c>
      <c r="BH145" s="11">
        <v>133</v>
      </c>
      <c r="BI145" s="11">
        <f t="shared" si="170"/>
        <v>2061.5</v>
      </c>
      <c r="BP145" s="11">
        <f t="shared" si="171"/>
        <v>0</v>
      </c>
      <c r="BW145" s="11">
        <f t="shared" si="172"/>
        <v>0</v>
      </c>
      <c r="CA145" s="3">
        <v>37</v>
      </c>
      <c r="CB145" s="14">
        <v>61.5</v>
      </c>
      <c r="CC145" s="117">
        <v>132</v>
      </c>
      <c r="CD145" s="11">
        <f t="shared" si="177"/>
        <v>8118</v>
      </c>
      <c r="CK145" s="11">
        <f t="shared" si="167"/>
        <v>0</v>
      </c>
      <c r="CR145" s="11">
        <f t="shared" si="174"/>
        <v>0</v>
      </c>
      <c r="CY145" s="11">
        <f t="shared" si="175"/>
        <v>0</v>
      </c>
      <c r="DF145" s="11">
        <f t="shared" si="176"/>
        <v>0</v>
      </c>
      <c r="DM145" s="11">
        <f t="shared" si="178"/>
        <v>0</v>
      </c>
      <c r="DQ145" s="3">
        <v>30</v>
      </c>
      <c r="DR145" s="14">
        <v>50</v>
      </c>
      <c r="DS145" s="117">
        <v>133</v>
      </c>
      <c r="DT145" s="11">
        <f t="shared" si="181"/>
        <v>6650</v>
      </c>
      <c r="DX145" s="3">
        <v>7</v>
      </c>
      <c r="DY145" s="14">
        <v>11</v>
      </c>
      <c r="DZ145" s="117">
        <v>133</v>
      </c>
      <c r="EA145" s="11">
        <f t="shared" si="179"/>
        <v>1463</v>
      </c>
      <c r="EE145" s="3">
        <v>10</v>
      </c>
      <c r="EF145" s="14">
        <v>17</v>
      </c>
      <c r="EG145" s="117">
        <v>133</v>
      </c>
      <c r="EH145" s="11">
        <f t="shared" si="180"/>
        <v>2261</v>
      </c>
      <c r="EL145" s="3">
        <v>18</v>
      </c>
      <c r="EM145" s="14">
        <v>32.5</v>
      </c>
      <c r="EN145" s="117">
        <v>133</v>
      </c>
      <c r="EO145" s="11">
        <f t="shared" si="112"/>
        <v>4322.5</v>
      </c>
      <c r="EV145" s="11">
        <f t="shared" si="182"/>
        <v>0</v>
      </c>
      <c r="FC145" s="11">
        <f t="shared" si="183"/>
        <v>0</v>
      </c>
      <c r="FJ145" s="11">
        <f t="shared" si="103"/>
        <v>0</v>
      </c>
      <c r="FN145" s="3">
        <v>5</v>
      </c>
      <c r="FO145" s="14">
        <v>9</v>
      </c>
      <c r="FP145" s="117">
        <v>133</v>
      </c>
      <c r="FQ145" s="11">
        <f t="shared" si="104"/>
        <v>1197</v>
      </c>
      <c r="FX145" s="11">
        <f t="shared" si="105"/>
        <v>0</v>
      </c>
      <c r="GE145" s="11">
        <f t="shared" si="106"/>
        <v>0</v>
      </c>
      <c r="GI145" s="3">
        <v>13</v>
      </c>
      <c r="GJ145" s="14">
        <v>20.9</v>
      </c>
      <c r="GK145" s="117">
        <v>133</v>
      </c>
      <c r="GL145" s="11">
        <f t="shared" si="107"/>
        <v>2779.7</v>
      </c>
      <c r="GS145" s="11">
        <f t="shared" si="108"/>
        <v>0</v>
      </c>
      <c r="GZ145" s="11">
        <f t="shared" si="109"/>
        <v>0</v>
      </c>
      <c r="HG145" s="11">
        <f t="shared" si="110"/>
        <v>0</v>
      </c>
      <c r="HN145" s="11">
        <f t="shared" si="111"/>
        <v>0</v>
      </c>
      <c r="HU145" s="11">
        <f t="shared" si="113"/>
        <v>0</v>
      </c>
      <c r="HY145" s="3">
        <v>15</v>
      </c>
      <c r="HZ145" s="14">
        <v>23.4</v>
      </c>
      <c r="IA145" s="117">
        <v>133</v>
      </c>
      <c r="IB145" s="11">
        <f t="shared" si="114"/>
        <v>3112.2</v>
      </c>
      <c r="II145" s="11">
        <f t="shared" si="115"/>
        <v>0</v>
      </c>
      <c r="IP145" s="11">
        <f t="shared" si="116"/>
        <v>0</v>
      </c>
      <c r="IT145" s="3">
        <v>20</v>
      </c>
      <c r="IU145" s="14">
        <v>31.6</v>
      </c>
      <c r="IV145" s="117">
        <v>133</v>
      </c>
      <c r="IW145" s="11">
        <f t="shared" si="117"/>
        <v>4202.8</v>
      </c>
      <c r="JD145" s="11">
        <f t="shared" si="118"/>
        <v>0</v>
      </c>
      <c r="JK145" s="11">
        <f t="shared" si="119"/>
        <v>0</v>
      </c>
      <c r="JR145" s="11">
        <f t="shared" si="120"/>
        <v>0</v>
      </c>
      <c r="JY145" s="11">
        <f t="shared" si="121"/>
        <v>0</v>
      </c>
      <c r="KF145" s="11">
        <f t="shared" si="122"/>
        <v>0</v>
      </c>
      <c r="KM145" s="11">
        <f t="shared" si="123"/>
        <v>0</v>
      </c>
      <c r="KT145" s="11">
        <f t="shared" si="124"/>
        <v>0</v>
      </c>
      <c r="LA145" s="11">
        <f t="shared" si="125"/>
        <v>0</v>
      </c>
      <c r="LH145" s="11">
        <f t="shared" si="126"/>
        <v>0</v>
      </c>
      <c r="LL145" s="3">
        <v>15</v>
      </c>
      <c r="LM145" s="14">
        <v>29.2</v>
      </c>
      <c r="LN145" s="117">
        <v>133</v>
      </c>
      <c r="LO145" s="11">
        <f t="shared" si="127"/>
        <v>3883.6</v>
      </c>
      <c r="LV145" s="11">
        <f t="shared" si="128"/>
        <v>0</v>
      </c>
      <c r="LZ145" s="3">
        <v>50</v>
      </c>
      <c r="MA145" s="14">
        <v>83.4</v>
      </c>
      <c r="MB145" s="11">
        <v>129</v>
      </c>
      <c r="MC145" s="11">
        <f t="shared" si="129"/>
        <v>10758.6</v>
      </c>
      <c r="MD145" s="11">
        <v>15000</v>
      </c>
      <c r="ME145" s="10">
        <f>ME143-MD144-MD145</f>
        <v>66106</v>
      </c>
      <c r="MJ145" s="11">
        <f t="shared" si="130"/>
        <v>0</v>
      </c>
      <c r="MQ145" s="11">
        <f t="shared" si="131"/>
        <v>0</v>
      </c>
      <c r="MX145" s="11">
        <f t="shared" si="132"/>
        <v>0</v>
      </c>
      <c r="NB145" s="3">
        <v>27</v>
      </c>
      <c r="NC145" s="14">
        <v>43.4</v>
      </c>
      <c r="ND145" s="11">
        <v>133</v>
      </c>
      <c r="NE145" s="11">
        <f t="shared" si="133"/>
        <v>5772.2</v>
      </c>
      <c r="NI145" s="3">
        <v>46</v>
      </c>
      <c r="NJ145" s="14">
        <v>69.3</v>
      </c>
      <c r="NK145" s="117">
        <v>133</v>
      </c>
      <c r="NL145" s="11">
        <f t="shared" si="134"/>
        <v>9216.9</v>
      </c>
      <c r="NP145" s="3">
        <v>30</v>
      </c>
      <c r="NQ145" s="14">
        <v>46.8</v>
      </c>
      <c r="NR145" s="117">
        <v>132</v>
      </c>
      <c r="NS145" s="11">
        <f t="shared" si="160"/>
        <v>6177.5999999999995</v>
      </c>
      <c r="NW145" s="3">
        <v>7</v>
      </c>
      <c r="NX145" s="14">
        <v>12.7</v>
      </c>
      <c r="NY145" s="117">
        <v>132</v>
      </c>
      <c r="NZ145" s="11">
        <f t="shared" si="135"/>
        <v>1676.3999999999999</v>
      </c>
      <c r="OG145" s="11">
        <f t="shared" si="136"/>
        <v>0</v>
      </c>
      <c r="ON145" s="11">
        <f t="shared" si="137"/>
        <v>0</v>
      </c>
      <c r="OU145" s="11">
        <f t="shared" si="138"/>
        <v>0</v>
      </c>
      <c r="PB145" s="11">
        <f t="shared" si="139"/>
        <v>0</v>
      </c>
      <c r="PF145" s="3">
        <v>15</v>
      </c>
      <c r="PG145" s="14">
        <v>23.7</v>
      </c>
      <c r="PH145" s="117">
        <v>132</v>
      </c>
      <c r="PI145" s="11">
        <f t="shared" si="140"/>
        <v>3128.4</v>
      </c>
      <c r="PP145" s="11">
        <f t="shared" si="141"/>
        <v>0</v>
      </c>
      <c r="PW145" s="11">
        <f t="shared" si="142"/>
        <v>0</v>
      </c>
      <c r="QD145" s="11">
        <f t="shared" si="143"/>
        <v>0</v>
      </c>
      <c r="QK145" s="11">
        <f t="shared" si="144"/>
        <v>0</v>
      </c>
      <c r="QO145" s="3">
        <v>10</v>
      </c>
      <c r="QP145" s="14">
        <v>17.2</v>
      </c>
      <c r="QQ145" s="117">
        <v>133</v>
      </c>
      <c r="QR145" s="11">
        <f t="shared" si="145"/>
        <v>2287.6</v>
      </c>
      <c r="QY145" s="11">
        <f t="shared" si="161"/>
        <v>0</v>
      </c>
      <c r="RF145" s="11">
        <f t="shared" si="146"/>
        <v>0</v>
      </c>
      <c r="RT145" s="11">
        <f t="shared" si="148"/>
        <v>0</v>
      </c>
      <c r="SH145" s="11">
        <f t="shared" si="150"/>
        <v>0</v>
      </c>
      <c r="SN145" s="117"/>
      <c r="SO145" s="11">
        <f t="shared" si="151"/>
        <v>0</v>
      </c>
      <c r="SV145" s="11">
        <f t="shared" si="152"/>
        <v>0</v>
      </c>
      <c r="SZ145" s="3">
        <v>10</v>
      </c>
      <c r="TA145" s="14">
        <v>15.3</v>
      </c>
      <c r="TB145" s="117">
        <v>135</v>
      </c>
      <c r="TC145" s="11">
        <f t="shared" si="153"/>
        <v>2065.5</v>
      </c>
      <c r="TI145" s="117"/>
      <c r="TJ145" s="11">
        <f t="shared" si="154"/>
        <v>0</v>
      </c>
      <c r="TP145" s="117"/>
      <c r="TQ145" s="11">
        <f t="shared" si="155"/>
        <v>0</v>
      </c>
      <c r="UE145" s="11">
        <f t="shared" si="157"/>
        <v>0</v>
      </c>
      <c r="UL145" s="11">
        <f t="shared" si="158"/>
        <v>0</v>
      </c>
      <c r="US145" s="11">
        <f t="shared" si="159"/>
        <v>0</v>
      </c>
    </row>
    <row r="146" spans="1:565" x14ac:dyDescent="0.2">
      <c r="A146" s="52">
        <v>44729</v>
      </c>
      <c r="B146" s="3">
        <v>60</v>
      </c>
      <c r="C146" s="14">
        <v>99.2</v>
      </c>
      <c r="D146" s="11">
        <v>132</v>
      </c>
      <c r="E146" s="11">
        <f t="shared" si="173"/>
        <v>13094.4</v>
      </c>
      <c r="I146" s="3">
        <v>15</v>
      </c>
      <c r="J146" s="14">
        <v>25.2</v>
      </c>
      <c r="K146" s="11">
        <v>133</v>
      </c>
      <c r="L146" s="11">
        <f t="shared" si="162"/>
        <v>3351.6</v>
      </c>
      <c r="S146" s="11">
        <f t="shared" si="163"/>
        <v>0</v>
      </c>
      <c r="Z146" s="11">
        <f t="shared" si="164"/>
        <v>0</v>
      </c>
      <c r="AG146" s="11">
        <f t="shared" si="165"/>
        <v>0</v>
      </c>
      <c r="AK146" s="3">
        <v>10</v>
      </c>
      <c r="AL146" s="14">
        <v>18.3</v>
      </c>
      <c r="AM146" s="117">
        <v>133</v>
      </c>
      <c r="AN146" s="11">
        <f>AL146*AM146</f>
        <v>2433.9</v>
      </c>
      <c r="AR146" s="3">
        <v>45</v>
      </c>
      <c r="AS146" s="14">
        <v>79.3</v>
      </c>
      <c r="AT146" s="11">
        <v>133</v>
      </c>
      <c r="AU146" s="11">
        <f t="shared" si="166"/>
        <v>10546.9</v>
      </c>
      <c r="AY146" s="3">
        <v>25</v>
      </c>
      <c r="AZ146" s="14">
        <v>45.7</v>
      </c>
      <c r="BA146" s="11">
        <v>133</v>
      </c>
      <c r="BB146" s="11">
        <f t="shared" si="169"/>
        <v>6078.1</v>
      </c>
      <c r="BF146" s="3">
        <v>10</v>
      </c>
      <c r="BG146" s="14">
        <v>17.899999999999999</v>
      </c>
      <c r="BH146" s="11">
        <v>133</v>
      </c>
      <c r="BI146" s="11">
        <f t="shared" si="170"/>
        <v>2380.6999999999998</v>
      </c>
      <c r="BP146" s="11">
        <f t="shared" si="171"/>
        <v>0</v>
      </c>
      <c r="BW146" s="11">
        <f t="shared" si="172"/>
        <v>0</v>
      </c>
      <c r="CA146" s="3">
        <v>60</v>
      </c>
      <c r="CB146" s="14">
        <v>105.4</v>
      </c>
      <c r="CC146" s="117">
        <v>132</v>
      </c>
      <c r="CD146" s="11">
        <f t="shared" si="177"/>
        <v>13912.800000000001</v>
      </c>
      <c r="CK146" s="11">
        <f t="shared" si="167"/>
        <v>0</v>
      </c>
      <c r="CR146" s="11">
        <f t="shared" si="174"/>
        <v>0</v>
      </c>
      <c r="CY146" s="11">
        <f t="shared" si="175"/>
        <v>0</v>
      </c>
      <c r="DF146" s="11">
        <f t="shared" si="176"/>
        <v>0</v>
      </c>
      <c r="DM146" s="11">
        <f t="shared" si="178"/>
        <v>0</v>
      </c>
      <c r="DQ146" s="3">
        <v>26</v>
      </c>
      <c r="DR146" s="14">
        <v>45</v>
      </c>
      <c r="DS146" s="117">
        <v>133</v>
      </c>
      <c r="DT146" s="11">
        <f t="shared" si="181"/>
        <v>5985</v>
      </c>
      <c r="DX146" s="3">
        <v>7</v>
      </c>
      <c r="DY146" s="14">
        <v>12.7</v>
      </c>
      <c r="DZ146" s="117">
        <v>133</v>
      </c>
      <c r="EA146" s="11">
        <f t="shared" si="179"/>
        <v>1689.1</v>
      </c>
      <c r="EE146" s="3">
        <v>19</v>
      </c>
      <c r="EF146" s="14">
        <v>31.3</v>
      </c>
      <c r="EG146" s="117">
        <v>133</v>
      </c>
      <c r="EH146" s="11">
        <f t="shared" si="180"/>
        <v>4162.9000000000005</v>
      </c>
      <c r="EL146" s="3">
        <v>15</v>
      </c>
      <c r="EM146" s="14">
        <v>24.6</v>
      </c>
      <c r="EN146" s="117">
        <v>133</v>
      </c>
      <c r="EO146" s="11">
        <f t="shared" si="112"/>
        <v>3271.8</v>
      </c>
      <c r="EV146" s="11">
        <f t="shared" si="182"/>
        <v>0</v>
      </c>
      <c r="FC146" s="11">
        <f t="shared" si="183"/>
        <v>0</v>
      </c>
      <c r="FJ146" s="11">
        <f t="shared" si="103"/>
        <v>0</v>
      </c>
      <c r="FN146" s="3">
        <v>6</v>
      </c>
      <c r="FO146" s="14">
        <v>9.8000000000000007</v>
      </c>
      <c r="FP146" s="117">
        <v>133</v>
      </c>
      <c r="FQ146" s="11">
        <f t="shared" si="104"/>
        <v>1303.4000000000001</v>
      </c>
      <c r="FX146" s="11">
        <f t="shared" si="105"/>
        <v>0</v>
      </c>
      <c r="GE146" s="11">
        <f t="shared" si="106"/>
        <v>0</v>
      </c>
      <c r="GI146" s="3">
        <v>10</v>
      </c>
      <c r="GJ146" s="14">
        <v>17</v>
      </c>
      <c r="GK146" s="117">
        <v>133</v>
      </c>
      <c r="GL146" s="11">
        <f t="shared" si="107"/>
        <v>2261</v>
      </c>
      <c r="GS146" s="11">
        <f t="shared" si="108"/>
        <v>0</v>
      </c>
      <c r="GZ146" s="11">
        <f t="shared" si="109"/>
        <v>0</v>
      </c>
      <c r="HG146" s="11">
        <f t="shared" si="110"/>
        <v>0</v>
      </c>
      <c r="HN146" s="11">
        <f t="shared" si="111"/>
        <v>0</v>
      </c>
      <c r="HU146" s="11">
        <f t="shared" si="113"/>
        <v>0</v>
      </c>
      <c r="HY146" s="3">
        <v>15</v>
      </c>
      <c r="HZ146" s="14">
        <v>23.7</v>
      </c>
      <c r="IA146" s="117">
        <v>133</v>
      </c>
      <c r="IB146" s="11">
        <f t="shared" si="114"/>
        <v>3152.1</v>
      </c>
      <c r="II146" s="11">
        <f t="shared" si="115"/>
        <v>0</v>
      </c>
      <c r="IP146" s="11">
        <f t="shared" si="116"/>
        <v>0</v>
      </c>
      <c r="IT146" s="3">
        <v>10</v>
      </c>
      <c r="IU146" s="14">
        <v>17</v>
      </c>
      <c r="IV146" s="117">
        <v>133</v>
      </c>
      <c r="IW146" s="11">
        <f t="shared" si="117"/>
        <v>2261</v>
      </c>
      <c r="JD146" s="11">
        <f t="shared" si="118"/>
        <v>0</v>
      </c>
      <c r="JK146" s="11">
        <f t="shared" si="119"/>
        <v>0</v>
      </c>
      <c r="JR146" s="11">
        <f t="shared" si="120"/>
        <v>0</v>
      </c>
      <c r="JY146" s="11">
        <f t="shared" si="121"/>
        <v>0</v>
      </c>
      <c r="KF146" s="11">
        <f t="shared" si="122"/>
        <v>0</v>
      </c>
      <c r="KM146" s="11">
        <f t="shared" si="123"/>
        <v>0</v>
      </c>
      <c r="KT146" s="11">
        <f t="shared" si="124"/>
        <v>0</v>
      </c>
      <c r="LA146" s="11">
        <f t="shared" si="125"/>
        <v>0</v>
      </c>
      <c r="LH146" s="11">
        <f t="shared" si="126"/>
        <v>0</v>
      </c>
      <c r="LL146" s="3">
        <v>15</v>
      </c>
      <c r="LM146" s="14">
        <v>25.7</v>
      </c>
      <c r="LN146" s="117">
        <v>133</v>
      </c>
      <c r="LO146" s="11">
        <f t="shared" si="127"/>
        <v>3418.1</v>
      </c>
      <c r="LV146" s="11">
        <f t="shared" si="128"/>
        <v>0</v>
      </c>
      <c r="LZ146" s="3">
        <v>80</v>
      </c>
      <c r="MA146" s="14">
        <v>136.80000000000001</v>
      </c>
      <c r="MB146" s="11">
        <v>125</v>
      </c>
      <c r="MC146" s="11">
        <f t="shared" si="129"/>
        <v>17100</v>
      </c>
      <c r="MJ146" s="11">
        <f t="shared" si="130"/>
        <v>0</v>
      </c>
      <c r="MQ146" s="11">
        <f t="shared" si="131"/>
        <v>0</v>
      </c>
      <c r="MX146" s="11">
        <f t="shared" si="132"/>
        <v>0</v>
      </c>
      <c r="NB146" s="3">
        <v>25</v>
      </c>
      <c r="NC146" s="14">
        <v>43.6</v>
      </c>
      <c r="ND146" s="11">
        <v>133</v>
      </c>
      <c r="NE146" s="11">
        <f t="shared" si="133"/>
        <v>5798.8</v>
      </c>
      <c r="NI146" s="3">
        <v>20</v>
      </c>
      <c r="NJ146" s="14">
        <v>35.1</v>
      </c>
      <c r="NK146" s="117">
        <v>133</v>
      </c>
      <c r="NL146" s="11">
        <f t="shared" si="134"/>
        <v>4668.3</v>
      </c>
      <c r="NP146" s="3">
        <v>30</v>
      </c>
      <c r="NQ146" s="14">
        <v>51.2</v>
      </c>
      <c r="NR146" s="117">
        <v>132</v>
      </c>
      <c r="NS146" s="11">
        <f t="shared" si="160"/>
        <v>6758.4000000000005</v>
      </c>
      <c r="NW146" s="3">
        <v>6</v>
      </c>
      <c r="NX146" s="14">
        <v>11.1</v>
      </c>
      <c r="NY146" s="117">
        <v>132</v>
      </c>
      <c r="NZ146" s="11">
        <f t="shared" si="135"/>
        <v>1465.2</v>
      </c>
      <c r="OG146" s="11">
        <f t="shared" si="136"/>
        <v>0</v>
      </c>
      <c r="ON146" s="11">
        <f t="shared" si="137"/>
        <v>0</v>
      </c>
      <c r="OU146" s="11">
        <f t="shared" si="138"/>
        <v>0</v>
      </c>
      <c r="PB146" s="11">
        <f t="shared" si="139"/>
        <v>0</v>
      </c>
      <c r="PF146" s="3">
        <v>5</v>
      </c>
      <c r="PG146" s="14">
        <v>9.4</v>
      </c>
      <c r="PH146" s="117">
        <v>132</v>
      </c>
      <c r="PI146" s="11">
        <f t="shared" si="140"/>
        <v>1240.8</v>
      </c>
      <c r="PP146" s="11">
        <f t="shared" si="141"/>
        <v>0</v>
      </c>
      <c r="PW146" s="11">
        <f t="shared" si="142"/>
        <v>0</v>
      </c>
      <c r="QD146" s="11">
        <f t="shared" si="143"/>
        <v>0</v>
      </c>
      <c r="QK146" s="11">
        <f t="shared" si="144"/>
        <v>0</v>
      </c>
      <c r="QO146" s="3">
        <v>20</v>
      </c>
      <c r="QP146" s="14">
        <v>36.200000000000003</v>
      </c>
      <c r="QQ146" s="117">
        <v>133</v>
      </c>
      <c r="QR146" s="11">
        <f t="shared" si="145"/>
        <v>4814.6000000000004</v>
      </c>
      <c r="QY146" s="11">
        <f t="shared" si="161"/>
        <v>0</v>
      </c>
      <c r="RF146" s="11">
        <f t="shared" si="146"/>
        <v>0</v>
      </c>
      <c r="RT146" s="11">
        <f t="shared" si="148"/>
        <v>0</v>
      </c>
      <c r="SH146" s="11">
        <f t="shared" si="150"/>
        <v>0</v>
      </c>
      <c r="SN146" s="117"/>
      <c r="SO146" s="11">
        <f t="shared" si="151"/>
        <v>0</v>
      </c>
      <c r="SV146" s="11">
        <f t="shared" si="152"/>
        <v>0</v>
      </c>
      <c r="SZ146" s="3">
        <v>12</v>
      </c>
      <c r="TA146" s="14">
        <v>19.7</v>
      </c>
      <c r="TB146" s="117">
        <v>135</v>
      </c>
      <c r="TC146" s="11">
        <f t="shared" si="153"/>
        <v>2659.5</v>
      </c>
      <c r="TG146" s="3">
        <v>10</v>
      </c>
      <c r="TH146" s="14">
        <v>15.4</v>
      </c>
      <c r="TI146" s="117">
        <v>135</v>
      </c>
      <c r="TJ146" s="11">
        <f t="shared" si="154"/>
        <v>2079</v>
      </c>
      <c r="TP146" s="117"/>
      <c r="TQ146" s="11">
        <f t="shared" si="155"/>
        <v>0</v>
      </c>
      <c r="UE146" s="11">
        <f t="shared" si="157"/>
        <v>0</v>
      </c>
      <c r="UL146" s="11">
        <f t="shared" si="158"/>
        <v>0</v>
      </c>
      <c r="US146" s="11">
        <f t="shared" si="159"/>
        <v>0</v>
      </c>
    </row>
    <row r="147" spans="1:565" x14ac:dyDescent="0.2">
      <c r="A147" s="52">
        <v>44730</v>
      </c>
      <c r="B147" s="3">
        <v>90</v>
      </c>
      <c r="C147" s="14">
        <v>201</v>
      </c>
      <c r="D147" s="11">
        <v>127</v>
      </c>
      <c r="E147" s="11">
        <f t="shared" si="173"/>
        <v>25527</v>
      </c>
      <c r="L147" s="11">
        <f t="shared" si="162"/>
        <v>0</v>
      </c>
      <c r="S147" s="11">
        <f t="shared" si="163"/>
        <v>0</v>
      </c>
      <c r="Z147" s="11">
        <f t="shared" si="164"/>
        <v>0</v>
      </c>
      <c r="AG147" s="11">
        <f t="shared" si="165"/>
        <v>0</v>
      </c>
      <c r="AK147" s="3">
        <v>10</v>
      </c>
      <c r="AL147" s="14">
        <v>22.8</v>
      </c>
      <c r="AM147" s="117">
        <v>128</v>
      </c>
      <c r="AN147" s="11">
        <f t="shared" ref="AN147:AN183" si="184">AL147*AM147</f>
        <v>2918.4</v>
      </c>
      <c r="AR147" s="3">
        <v>30</v>
      </c>
      <c r="AS147" s="14">
        <v>65</v>
      </c>
      <c r="AT147" s="11">
        <v>128</v>
      </c>
      <c r="AU147" s="11">
        <f t="shared" si="166"/>
        <v>8320</v>
      </c>
      <c r="AY147" s="3">
        <v>15</v>
      </c>
      <c r="AZ147" s="14">
        <v>34.799999999999997</v>
      </c>
      <c r="BA147" s="11">
        <v>128</v>
      </c>
      <c r="BB147" s="11">
        <f t="shared" si="169"/>
        <v>4454.3999999999996</v>
      </c>
      <c r="BF147" s="3">
        <v>5</v>
      </c>
      <c r="BG147" s="14">
        <v>11</v>
      </c>
      <c r="BH147" s="11">
        <v>128</v>
      </c>
      <c r="BI147" s="11">
        <f t="shared" si="170"/>
        <v>1408</v>
      </c>
      <c r="BP147" s="11">
        <f t="shared" si="171"/>
        <v>0</v>
      </c>
      <c r="BW147" s="11">
        <f t="shared" si="172"/>
        <v>0</v>
      </c>
      <c r="CA147" s="3">
        <v>40</v>
      </c>
      <c r="CB147" s="14">
        <v>94.2</v>
      </c>
      <c r="CC147" s="117">
        <v>127</v>
      </c>
      <c r="CD147" s="11">
        <f t="shared" si="177"/>
        <v>11963.4</v>
      </c>
      <c r="CK147" s="11">
        <f t="shared" si="167"/>
        <v>0</v>
      </c>
      <c r="CR147" s="11">
        <f t="shared" si="174"/>
        <v>0</v>
      </c>
      <c r="CY147" s="11">
        <f t="shared" si="175"/>
        <v>0</v>
      </c>
      <c r="DF147" s="11">
        <f t="shared" si="176"/>
        <v>0</v>
      </c>
      <c r="DM147" s="11">
        <f t="shared" si="178"/>
        <v>0</v>
      </c>
      <c r="DQ147" s="3">
        <v>15</v>
      </c>
      <c r="DR147" s="14">
        <v>37.200000000000003</v>
      </c>
      <c r="DS147" s="117">
        <v>128</v>
      </c>
      <c r="DT147" s="11">
        <f t="shared" si="181"/>
        <v>4761.6000000000004</v>
      </c>
      <c r="DX147" s="3">
        <v>5</v>
      </c>
      <c r="DY147" s="14">
        <v>10.199999999999999</v>
      </c>
      <c r="DZ147" s="117">
        <v>128</v>
      </c>
      <c r="EA147" s="11">
        <f t="shared" si="179"/>
        <v>1305.5999999999999</v>
      </c>
      <c r="EE147" s="3">
        <v>10</v>
      </c>
      <c r="EF147" s="14">
        <v>22.1</v>
      </c>
      <c r="EG147" s="117">
        <v>128</v>
      </c>
      <c r="EH147" s="11">
        <f t="shared" si="180"/>
        <v>2828.8</v>
      </c>
      <c r="EL147" s="3">
        <v>15</v>
      </c>
      <c r="EM147" s="14">
        <v>33.9</v>
      </c>
      <c r="EN147" s="117">
        <v>128</v>
      </c>
      <c r="EO147" s="11">
        <f t="shared" si="112"/>
        <v>4339.2</v>
      </c>
      <c r="EV147" s="11">
        <f t="shared" si="182"/>
        <v>0</v>
      </c>
      <c r="FC147" s="11">
        <f t="shared" si="183"/>
        <v>0</v>
      </c>
      <c r="FJ147" s="11">
        <f t="shared" ref="FJ147:FJ187" si="185">FH147*FI147</f>
        <v>0</v>
      </c>
      <c r="FN147" s="3">
        <v>5</v>
      </c>
      <c r="FO147" s="14">
        <v>11.8</v>
      </c>
      <c r="FP147" s="117">
        <v>128</v>
      </c>
      <c r="FQ147" s="11">
        <f t="shared" ref="FQ147:FQ183" si="186">FO147*FP147</f>
        <v>1510.4</v>
      </c>
      <c r="FX147" s="11">
        <f t="shared" ref="FX147:FX187" si="187">FV147*FW147</f>
        <v>0</v>
      </c>
      <c r="GE147" s="11">
        <f t="shared" si="106"/>
        <v>0</v>
      </c>
      <c r="GI147" s="3">
        <v>5</v>
      </c>
      <c r="GJ147" s="14">
        <v>12</v>
      </c>
      <c r="GK147" s="117">
        <v>128</v>
      </c>
      <c r="GL147" s="11">
        <f t="shared" si="107"/>
        <v>1536</v>
      </c>
      <c r="GS147" s="11">
        <f t="shared" si="108"/>
        <v>0</v>
      </c>
      <c r="GZ147" s="11">
        <f t="shared" si="109"/>
        <v>0</v>
      </c>
      <c r="HG147" s="11">
        <f t="shared" si="110"/>
        <v>0</v>
      </c>
      <c r="HN147" s="11">
        <f t="shared" si="111"/>
        <v>0</v>
      </c>
      <c r="HU147" s="11">
        <f t="shared" si="113"/>
        <v>0</v>
      </c>
      <c r="HY147" s="3">
        <v>10</v>
      </c>
      <c r="HZ147" s="14">
        <v>24.3</v>
      </c>
      <c r="IA147" s="117">
        <v>128</v>
      </c>
      <c r="IB147" s="11">
        <f t="shared" si="114"/>
        <v>3110.4</v>
      </c>
      <c r="II147" s="11">
        <f t="shared" si="115"/>
        <v>0</v>
      </c>
      <c r="IP147" s="11">
        <f t="shared" si="116"/>
        <v>0</v>
      </c>
      <c r="IV147" s="117"/>
      <c r="IW147" s="11">
        <f t="shared" si="117"/>
        <v>0</v>
      </c>
      <c r="JD147" s="11">
        <f t="shared" si="118"/>
        <v>0</v>
      </c>
      <c r="JK147" s="11">
        <f t="shared" si="119"/>
        <v>0</v>
      </c>
      <c r="JR147" s="11">
        <f t="shared" si="120"/>
        <v>0</v>
      </c>
      <c r="JY147" s="11">
        <f t="shared" si="121"/>
        <v>0</v>
      </c>
      <c r="KF147" s="11">
        <f t="shared" si="122"/>
        <v>0</v>
      </c>
      <c r="KM147" s="11">
        <f t="shared" si="123"/>
        <v>0</v>
      </c>
      <c r="KT147" s="11">
        <f t="shared" si="124"/>
        <v>0</v>
      </c>
      <c r="LA147" s="11">
        <f t="shared" si="125"/>
        <v>0</v>
      </c>
      <c r="LH147" s="11">
        <f t="shared" si="126"/>
        <v>0</v>
      </c>
      <c r="LL147" s="3">
        <v>10</v>
      </c>
      <c r="LM147" s="14">
        <v>25</v>
      </c>
      <c r="LN147" s="117">
        <v>128</v>
      </c>
      <c r="LO147" s="11">
        <f t="shared" si="127"/>
        <v>3200</v>
      </c>
      <c r="LV147" s="11">
        <f t="shared" si="128"/>
        <v>0</v>
      </c>
      <c r="LZ147" s="3">
        <v>60</v>
      </c>
      <c r="MA147" s="14">
        <v>139.1</v>
      </c>
      <c r="MB147" s="11">
        <v>122</v>
      </c>
      <c r="MC147" s="11">
        <f t="shared" si="129"/>
        <v>16970.2</v>
      </c>
      <c r="MJ147" s="11">
        <f t="shared" si="130"/>
        <v>0</v>
      </c>
      <c r="MQ147" s="11">
        <f t="shared" si="131"/>
        <v>0</v>
      </c>
      <c r="MX147" s="11">
        <f t="shared" si="132"/>
        <v>0</v>
      </c>
      <c r="NB147" s="3">
        <v>25</v>
      </c>
      <c r="NC147" s="14">
        <v>59.1</v>
      </c>
      <c r="ND147" s="11">
        <v>128</v>
      </c>
      <c r="NE147" s="11">
        <f t="shared" si="133"/>
        <v>7564.8</v>
      </c>
      <c r="NI147" s="3">
        <v>21</v>
      </c>
      <c r="NJ147" s="14">
        <v>46.9</v>
      </c>
      <c r="NK147" s="117">
        <v>128</v>
      </c>
      <c r="NL147" s="11">
        <f t="shared" si="134"/>
        <v>6003.2</v>
      </c>
      <c r="NP147" s="3">
        <v>35</v>
      </c>
      <c r="NQ147" s="14">
        <v>84.6</v>
      </c>
      <c r="NR147" s="117">
        <v>127</v>
      </c>
      <c r="NS147" s="11">
        <f t="shared" si="160"/>
        <v>10744.199999999999</v>
      </c>
      <c r="NW147" s="3">
        <v>10</v>
      </c>
      <c r="NX147" s="14">
        <v>25.5</v>
      </c>
      <c r="NY147" s="117">
        <v>127</v>
      </c>
      <c r="NZ147" s="11">
        <f t="shared" si="135"/>
        <v>3238.5</v>
      </c>
      <c r="OG147" s="11">
        <f t="shared" si="136"/>
        <v>0</v>
      </c>
      <c r="ON147" s="11">
        <f t="shared" si="137"/>
        <v>0</v>
      </c>
      <c r="OU147" s="11">
        <f t="shared" si="138"/>
        <v>0</v>
      </c>
      <c r="PB147" s="11">
        <f t="shared" si="139"/>
        <v>0</v>
      </c>
      <c r="PF147" s="3">
        <v>25</v>
      </c>
      <c r="PG147" s="14">
        <v>57.9</v>
      </c>
      <c r="PH147" s="117">
        <v>127</v>
      </c>
      <c r="PI147" s="11">
        <f t="shared" si="140"/>
        <v>7353.3</v>
      </c>
      <c r="PP147" s="11">
        <f t="shared" si="141"/>
        <v>0</v>
      </c>
      <c r="PW147" s="11">
        <f t="shared" si="142"/>
        <v>0</v>
      </c>
      <c r="QD147" s="11">
        <f t="shared" si="143"/>
        <v>0</v>
      </c>
      <c r="QK147" s="11">
        <f t="shared" si="144"/>
        <v>0</v>
      </c>
      <c r="QQ147" s="117"/>
      <c r="QR147" s="11">
        <f t="shared" si="145"/>
        <v>0</v>
      </c>
      <c r="QY147" s="11">
        <f t="shared" si="161"/>
        <v>0</v>
      </c>
      <c r="RF147" s="11">
        <f t="shared" si="146"/>
        <v>0</v>
      </c>
      <c r="RT147" s="11">
        <f t="shared" si="148"/>
        <v>0</v>
      </c>
      <c r="SH147" s="11">
        <f t="shared" si="150"/>
        <v>0</v>
      </c>
      <c r="SN147" s="117"/>
      <c r="SO147" s="11">
        <f t="shared" si="151"/>
        <v>0</v>
      </c>
      <c r="SV147" s="11">
        <f t="shared" si="152"/>
        <v>0</v>
      </c>
      <c r="SZ147" s="3">
        <v>15</v>
      </c>
      <c r="TA147" s="14">
        <v>23.1</v>
      </c>
      <c r="TB147" s="117">
        <v>130</v>
      </c>
      <c r="TC147" s="11">
        <f t="shared" si="153"/>
        <v>3003</v>
      </c>
      <c r="TG147" s="3">
        <v>10</v>
      </c>
      <c r="TH147" s="14">
        <v>19.600000000000001</v>
      </c>
      <c r="TI147" s="117">
        <v>130</v>
      </c>
      <c r="TJ147" s="11">
        <f t="shared" si="154"/>
        <v>2548</v>
      </c>
      <c r="TP147" s="117"/>
      <c r="TQ147" s="11">
        <f t="shared" si="155"/>
        <v>0</v>
      </c>
      <c r="UE147" s="11">
        <f t="shared" si="157"/>
        <v>0</v>
      </c>
      <c r="UL147" s="11">
        <f t="shared" si="158"/>
        <v>0</v>
      </c>
      <c r="US147" s="11">
        <f t="shared" si="159"/>
        <v>0</v>
      </c>
    </row>
    <row r="148" spans="1:565" x14ac:dyDescent="0.2">
      <c r="A148" s="52">
        <v>44731</v>
      </c>
      <c r="B148" s="3">
        <v>256</v>
      </c>
      <c r="C148" s="14">
        <v>484.2</v>
      </c>
      <c r="D148" s="11">
        <v>124</v>
      </c>
      <c r="E148" s="11">
        <f t="shared" si="173"/>
        <v>60040.799999999996</v>
      </c>
      <c r="I148" s="3">
        <v>20</v>
      </c>
      <c r="J148" s="14">
        <v>46</v>
      </c>
      <c r="K148" s="11">
        <v>125</v>
      </c>
      <c r="L148" s="11">
        <f t="shared" si="162"/>
        <v>5750</v>
      </c>
      <c r="Z148" s="11">
        <f t="shared" si="164"/>
        <v>0</v>
      </c>
      <c r="AG148" s="11">
        <f t="shared" si="165"/>
        <v>0</v>
      </c>
      <c r="AM148" s="117"/>
      <c r="AN148" s="11">
        <f t="shared" si="184"/>
        <v>0</v>
      </c>
      <c r="AR148" s="3">
        <v>45</v>
      </c>
      <c r="AS148" s="14">
        <v>102.6</v>
      </c>
      <c r="AT148" s="11">
        <v>125</v>
      </c>
      <c r="AU148" s="11">
        <f t="shared" si="166"/>
        <v>12825</v>
      </c>
      <c r="AY148" s="3">
        <v>45</v>
      </c>
      <c r="AZ148" s="14">
        <v>101.6</v>
      </c>
      <c r="BA148" s="11">
        <v>125</v>
      </c>
      <c r="BB148" s="11">
        <f t="shared" si="169"/>
        <v>12700</v>
      </c>
      <c r="BF148" s="3">
        <v>28</v>
      </c>
      <c r="BG148" s="14">
        <v>64.3</v>
      </c>
      <c r="BH148" s="11">
        <v>125</v>
      </c>
      <c r="BI148" s="11">
        <f t="shared" si="170"/>
        <v>8037.5</v>
      </c>
      <c r="BJ148" s="11">
        <v>16400</v>
      </c>
      <c r="BP148" s="11">
        <f t="shared" si="171"/>
        <v>0</v>
      </c>
      <c r="BW148" s="11">
        <f t="shared" si="172"/>
        <v>0</v>
      </c>
      <c r="CA148" s="3">
        <v>95</v>
      </c>
      <c r="CB148" s="14">
        <v>185.2</v>
      </c>
      <c r="CC148" s="117">
        <v>124</v>
      </c>
      <c r="CD148" s="11">
        <f t="shared" si="177"/>
        <v>22964.799999999999</v>
      </c>
      <c r="CK148" s="11">
        <f t="shared" si="167"/>
        <v>0</v>
      </c>
      <c r="CR148" s="11">
        <f t="shared" si="174"/>
        <v>0</v>
      </c>
      <c r="CY148" s="11">
        <f t="shared" si="175"/>
        <v>0</v>
      </c>
      <c r="DF148" s="11">
        <f t="shared" si="176"/>
        <v>0</v>
      </c>
      <c r="DM148" s="11">
        <f t="shared" si="178"/>
        <v>0</v>
      </c>
      <c r="DQ148" s="3">
        <v>50</v>
      </c>
      <c r="DR148" s="14">
        <v>100.9</v>
      </c>
      <c r="DS148" s="117">
        <v>125</v>
      </c>
      <c r="DT148" s="11">
        <f t="shared" si="181"/>
        <v>12612.5</v>
      </c>
      <c r="DX148" s="3">
        <v>15</v>
      </c>
      <c r="DY148" s="14">
        <v>29.5</v>
      </c>
      <c r="DZ148" s="117">
        <v>125</v>
      </c>
      <c r="EA148" s="11">
        <f t="shared" si="179"/>
        <v>3687.5</v>
      </c>
      <c r="EE148" s="3">
        <v>30</v>
      </c>
      <c r="EF148" s="14">
        <v>60.3</v>
      </c>
      <c r="EG148" s="117">
        <v>125</v>
      </c>
      <c r="EH148" s="11">
        <f t="shared" si="180"/>
        <v>7537.5</v>
      </c>
      <c r="EL148" s="3">
        <v>30</v>
      </c>
      <c r="EM148" s="14">
        <v>58.2</v>
      </c>
      <c r="EN148" s="117">
        <v>125</v>
      </c>
      <c r="EO148" s="11">
        <f t="shared" si="112"/>
        <v>7275</v>
      </c>
      <c r="EV148" s="11">
        <f t="shared" si="182"/>
        <v>0</v>
      </c>
      <c r="FC148" s="11">
        <f t="shared" si="183"/>
        <v>0</v>
      </c>
      <c r="FJ148" s="11">
        <f t="shared" si="185"/>
        <v>0</v>
      </c>
      <c r="FN148" s="3">
        <v>7</v>
      </c>
      <c r="FO148" s="14">
        <v>13</v>
      </c>
      <c r="FP148" s="117">
        <v>125</v>
      </c>
      <c r="FQ148" s="11">
        <f t="shared" si="186"/>
        <v>1625</v>
      </c>
      <c r="FX148" s="11">
        <f t="shared" si="187"/>
        <v>0</v>
      </c>
      <c r="GE148" s="11">
        <f t="shared" ref="GE148:GE211" si="188">GC148*GD148</f>
        <v>0</v>
      </c>
      <c r="GI148" s="3">
        <v>35</v>
      </c>
      <c r="GJ148" s="14">
        <v>68.7</v>
      </c>
      <c r="GK148" s="117">
        <v>125</v>
      </c>
      <c r="GL148" s="11">
        <f t="shared" si="107"/>
        <v>8587.5</v>
      </c>
      <c r="GS148" s="11">
        <f t="shared" si="108"/>
        <v>0</v>
      </c>
      <c r="GZ148" s="11">
        <f t="shared" si="109"/>
        <v>0</v>
      </c>
      <c r="HG148" s="11">
        <f t="shared" si="110"/>
        <v>0</v>
      </c>
      <c r="HN148" s="11">
        <f t="shared" si="111"/>
        <v>0</v>
      </c>
      <c r="HU148" s="11">
        <f t="shared" si="113"/>
        <v>0</v>
      </c>
      <c r="HY148" s="3">
        <v>45</v>
      </c>
      <c r="HZ148" s="14">
        <v>89.8</v>
      </c>
      <c r="IA148" s="117">
        <v>125</v>
      </c>
      <c r="IB148" s="11">
        <f t="shared" si="114"/>
        <v>11225</v>
      </c>
      <c r="II148" s="11">
        <f t="shared" si="115"/>
        <v>0</v>
      </c>
      <c r="IP148" s="11">
        <f t="shared" si="116"/>
        <v>0</v>
      </c>
      <c r="IT148" s="3">
        <v>20</v>
      </c>
      <c r="IU148" s="14">
        <v>40.6</v>
      </c>
      <c r="IV148" s="117">
        <v>125</v>
      </c>
      <c r="IW148" s="11">
        <f t="shared" si="117"/>
        <v>5075</v>
      </c>
      <c r="JD148" s="11">
        <f t="shared" si="118"/>
        <v>0</v>
      </c>
      <c r="JK148" s="11">
        <f t="shared" si="119"/>
        <v>0</v>
      </c>
      <c r="JR148" s="11">
        <f t="shared" si="120"/>
        <v>0</v>
      </c>
      <c r="JY148" s="11">
        <f t="shared" si="121"/>
        <v>0</v>
      </c>
      <c r="KF148" s="11">
        <f t="shared" si="122"/>
        <v>0</v>
      </c>
      <c r="KM148" s="11">
        <f t="shared" si="123"/>
        <v>0</v>
      </c>
      <c r="KT148" s="11">
        <f t="shared" si="124"/>
        <v>0</v>
      </c>
      <c r="LA148" s="11">
        <f t="shared" si="125"/>
        <v>0</v>
      </c>
      <c r="LH148" s="11">
        <f t="shared" si="126"/>
        <v>0</v>
      </c>
      <c r="LL148" s="3">
        <v>40</v>
      </c>
      <c r="LM148" s="14">
        <v>80.8</v>
      </c>
      <c r="LN148" s="117">
        <v>125</v>
      </c>
      <c r="LO148" s="11">
        <f t="shared" si="127"/>
        <v>10100</v>
      </c>
      <c r="LV148" s="11">
        <f t="shared" si="128"/>
        <v>0</v>
      </c>
      <c r="LZ148" s="3">
        <v>100</v>
      </c>
      <c r="MA148" s="14">
        <v>228.4</v>
      </c>
      <c r="MB148" s="11">
        <v>120</v>
      </c>
      <c r="MC148" s="11">
        <f t="shared" si="129"/>
        <v>27408</v>
      </c>
      <c r="ME148" s="11">
        <f>ME145</f>
        <v>66106</v>
      </c>
      <c r="MJ148" s="11">
        <f t="shared" si="130"/>
        <v>0</v>
      </c>
      <c r="MQ148" s="11">
        <f t="shared" si="131"/>
        <v>0</v>
      </c>
      <c r="MX148" s="11">
        <f t="shared" si="132"/>
        <v>0</v>
      </c>
      <c r="NB148" s="3">
        <v>50</v>
      </c>
      <c r="NC148" s="14">
        <v>110.4</v>
      </c>
      <c r="ND148" s="11">
        <v>125</v>
      </c>
      <c r="NE148" s="11">
        <f t="shared" si="133"/>
        <v>13800</v>
      </c>
      <c r="NG148" s="10">
        <v>80465</v>
      </c>
      <c r="NI148" s="3">
        <v>25</v>
      </c>
      <c r="NJ148" s="14">
        <v>47.5</v>
      </c>
      <c r="NK148" s="117">
        <v>125</v>
      </c>
      <c r="NL148" s="11">
        <f t="shared" si="134"/>
        <v>5937.5</v>
      </c>
      <c r="NN148" s="28">
        <f>SUM(NL140:NL148)+NN140</f>
        <v>74388.799999999988</v>
      </c>
      <c r="NP148" s="3">
        <v>90</v>
      </c>
      <c r="NQ148" s="14">
        <v>176.6</v>
      </c>
      <c r="NR148" s="117">
        <v>124</v>
      </c>
      <c r="NS148" s="11">
        <f t="shared" si="160"/>
        <v>21898.399999999998</v>
      </c>
      <c r="NW148" s="3">
        <v>30</v>
      </c>
      <c r="NX148" s="14">
        <v>64.5</v>
      </c>
      <c r="NY148" s="117">
        <v>124</v>
      </c>
      <c r="NZ148" s="11">
        <f t="shared" si="135"/>
        <v>7998</v>
      </c>
      <c r="OG148" s="11">
        <f t="shared" si="136"/>
        <v>0</v>
      </c>
      <c r="ON148" s="11">
        <f t="shared" si="137"/>
        <v>0</v>
      </c>
      <c r="OU148" s="11">
        <f t="shared" si="138"/>
        <v>0</v>
      </c>
      <c r="PB148" s="11">
        <f t="shared" si="139"/>
        <v>0</v>
      </c>
      <c r="PF148" s="3">
        <v>30</v>
      </c>
      <c r="PG148" s="14">
        <v>57.1</v>
      </c>
      <c r="PH148" s="117">
        <v>124</v>
      </c>
      <c r="PI148" s="11">
        <f t="shared" si="140"/>
        <v>7080.4000000000005</v>
      </c>
      <c r="PP148" s="11">
        <f t="shared" si="141"/>
        <v>0</v>
      </c>
      <c r="PW148" s="11">
        <f t="shared" si="142"/>
        <v>0</v>
      </c>
      <c r="QD148" s="11">
        <f t="shared" si="143"/>
        <v>0</v>
      </c>
      <c r="QK148" s="11">
        <f t="shared" si="144"/>
        <v>0</v>
      </c>
      <c r="QO148" s="3">
        <v>50</v>
      </c>
      <c r="QP148" s="14">
        <v>104.4</v>
      </c>
      <c r="QQ148" s="117">
        <v>125</v>
      </c>
      <c r="QR148" s="11">
        <f t="shared" si="145"/>
        <v>13050</v>
      </c>
      <c r="QY148" s="11">
        <f t="shared" si="161"/>
        <v>0</v>
      </c>
      <c r="RF148" s="11">
        <f t="shared" si="146"/>
        <v>0</v>
      </c>
      <c r="RT148" s="11">
        <f t="shared" si="148"/>
        <v>0</v>
      </c>
      <c r="SH148" s="11">
        <f t="shared" si="150"/>
        <v>0</v>
      </c>
      <c r="SN148" s="117"/>
      <c r="SO148" s="11">
        <f t="shared" si="151"/>
        <v>0</v>
      </c>
      <c r="SV148" s="11">
        <f t="shared" si="152"/>
        <v>0</v>
      </c>
      <c r="SZ148" s="3">
        <v>23</v>
      </c>
      <c r="TA148" s="14">
        <v>45.7</v>
      </c>
      <c r="TB148" s="117">
        <v>127</v>
      </c>
      <c r="TC148" s="11">
        <f t="shared" si="153"/>
        <v>5803.9000000000005</v>
      </c>
      <c r="TG148" s="3">
        <v>30</v>
      </c>
      <c r="TH148" s="14">
        <v>59.2</v>
      </c>
      <c r="TI148" s="117">
        <v>127</v>
      </c>
      <c r="TJ148" s="11">
        <f t="shared" si="154"/>
        <v>7518.4000000000005</v>
      </c>
      <c r="TN148" s="3">
        <v>19</v>
      </c>
      <c r="TO148" s="14">
        <v>42.7</v>
      </c>
      <c r="TP148" s="117">
        <v>125</v>
      </c>
      <c r="TQ148" s="11">
        <f t="shared" si="155"/>
        <v>5337.5</v>
      </c>
      <c r="UE148" s="11">
        <f>UC148*UD148</f>
        <v>0</v>
      </c>
      <c r="UL148" s="11">
        <f t="shared" si="158"/>
        <v>0</v>
      </c>
      <c r="US148" s="11">
        <f t="shared" si="159"/>
        <v>0</v>
      </c>
    </row>
    <row r="149" spans="1:565" x14ac:dyDescent="0.2">
      <c r="A149" s="52">
        <v>44732</v>
      </c>
      <c r="B149" s="3">
        <v>60</v>
      </c>
      <c r="C149" s="14">
        <v>128.19999999999999</v>
      </c>
      <c r="D149" s="11">
        <v>121</v>
      </c>
      <c r="E149" s="29">
        <f t="shared" si="173"/>
        <v>15512.199999999999</v>
      </c>
      <c r="L149" s="11">
        <f t="shared" si="162"/>
        <v>0</v>
      </c>
      <c r="AN149" s="11">
        <f t="shared" si="184"/>
        <v>0</v>
      </c>
      <c r="AR149" s="3">
        <v>25</v>
      </c>
      <c r="AS149" s="14">
        <v>55.6</v>
      </c>
      <c r="AT149" s="11">
        <v>122</v>
      </c>
      <c r="AU149" s="11">
        <f t="shared" si="166"/>
        <v>6783.2</v>
      </c>
      <c r="AY149" s="3">
        <v>10</v>
      </c>
      <c r="AZ149" s="14">
        <v>20.9</v>
      </c>
      <c r="BA149" s="11">
        <v>122</v>
      </c>
      <c r="BB149" s="29">
        <f t="shared" si="169"/>
        <v>2549.7999999999997</v>
      </c>
      <c r="BI149" s="10"/>
      <c r="CA149" s="3">
        <v>45</v>
      </c>
      <c r="CB149" s="14">
        <v>98.6</v>
      </c>
      <c r="CC149" s="11">
        <v>121</v>
      </c>
      <c r="CD149" s="29">
        <f t="shared" si="177"/>
        <v>11930.599999999999</v>
      </c>
      <c r="DT149" s="11">
        <f t="shared" si="181"/>
        <v>0</v>
      </c>
      <c r="EA149" s="10"/>
      <c r="EH149" s="11">
        <f t="shared" si="180"/>
        <v>0</v>
      </c>
      <c r="EO149" s="11">
        <f t="shared" si="112"/>
        <v>0</v>
      </c>
      <c r="FQ149" s="11">
        <f t="shared" si="186"/>
        <v>0</v>
      </c>
      <c r="GL149" s="11">
        <f t="shared" si="107"/>
        <v>0</v>
      </c>
      <c r="GS149" s="10"/>
      <c r="IB149" s="11">
        <f t="shared" si="114"/>
        <v>0</v>
      </c>
      <c r="IW149" s="10"/>
      <c r="LO149" s="10"/>
      <c r="MC149" s="11">
        <f t="shared" si="129"/>
        <v>0</v>
      </c>
      <c r="MD149" s="11">
        <v>54000</v>
      </c>
      <c r="ME149" s="28">
        <f>MC149+ME148</f>
        <v>66106</v>
      </c>
      <c r="MJ149" s="11">
        <f t="shared" si="130"/>
        <v>0</v>
      </c>
      <c r="MQ149" s="11">
        <f t="shared" si="131"/>
        <v>0</v>
      </c>
      <c r="MX149" s="11">
        <f t="shared" si="132"/>
        <v>0</v>
      </c>
      <c r="NE149" s="11">
        <f t="shared" si="133"/>
        <v>0</v>
      </c>
      <c r="NF149" s="11">
        <v>45000</v>
      </c>
      <c r="NL149" s="11">
        <f t="shared" si="134"/>
        <v>0</v>
      </c>
      <c r="NM149" s="10"/>
      <c r="NN149" s="10"/>
      <c r="NP149" s="3">
        <v>25</v>
      </c>
      <c r="NQ149" s="14">
        <v>55.4</v>
      </c>
      <c r="NR149" s="11">
        <v>121</v>
      </c>
      <c r="NS149" s="29">
        <f t="shared" si="160"/>
        <v>6703.4</v>
      </c>
      <c r="NW149" s="3">
        <v>5</v>
      </c>
      <c r="NX149" s="14">
        <v>11.5</v>
      </c>
      <c r="NY149" s="11">
        <v>121</v>
      </c>
      <c r="NZ149" s="29">
        <f t="shared" si="135"/>
        <v>1391.5</v>
      </c>
      <c r="OG149" s="11">
        <f t="shared" si="136"/>
        <v>0</v>
      </c>
      <c r="ON149" s="11">
        <f t="shared" si="137"/>
        <v>0</v>
      </c>
      <c r="OU149" s="11">
        <f t="shared" si="138"/>
        <v>0</v>
      </c>
      <c r="PB149" s="11">
        <f t="shared" si="139"/>
        <v>0</v>
      </c>
      <c r="PF149" s="3">
        <v>10</v>
      </c>
      <c r="PG149" s="14">
        <v>18.7</v>
      </c>
      <c r="PH149" s="11">
        <v>121</v>
      </c>
      <c r="PI149" s="29">
        <f t="shared" si="140"/>
        <v>2262.6999999999998</v>
      </c>
      <c r="PP149" s="11">
        <f t="shared" si="141"/>
        <v>0</v>
      </c>
      <c r="PW149" s="11">
        <f t="shared" si="142"/>
        <v>0</v>
      </c>
      <c r="QD149" s="11">
        <f t="shared" si="143"/>
        <v>0</v>
      </c>
      <c r="QR149" s="11">
        <f t="shared" si="145"/>
        <v>0</v>
      </c>
      <c r="QY149" s="11">
        <f t="shared" si="161"/>
        <v>0</v>
      </c>
      <c r="RF149" s="11">
        <f t="shared" si="146"/>
        <v>0</v>
      </c>
      <c r="RT149" s="11">
        <f t="shared" si="148"/>
        <v>0</v>
      </c>
      <c r="SH149" s="11">
        <f t="shared" si="150"/>
        <v>0</v>
      </c>
      <c r="SO149" s="10"/>
      <c r="SV149" s="11">
        <f t="shared" si="152"/>
        <v>0</v>
      </c>
      <c r="TC149" s="11">
        <f t="shared" si="153"/>
        <v>0</v>
      </c>
      <c r="TJ149" s="11">
        <f t="shared" si="154"/>
        <v>0</v>
      </c>
      <c r="TQ149" s="11">
        <f t="shared" si="155"/>
        <v>0</v>
      </c>
      <c r="UC149" s="14">
        <f>UE149/UD149</f>
        <v>232.31092436974791</v>
      </c>
      <c r="UD149" s="11">
        <v>119</v>
      </c>
      <c r="UE149" s="11">
        <v>27645</v>
      </c>
      <c r="UG149" s="11">
        <v>116</v>
      </c>
      <c r="UL149" s="11">
        <f t="shared" si="158"/>
        <v>0</v>
      </c>
      <c r="US149" s="11">
        <f t="shared" si="159"/>
        <v>0</v>
      </c>
    </row>
    <row r="150" spans="1:565" x14ac:dyDescent="0.2">
      <c r="A150" s="52">
        <v>44733</v>
      </c>
      <c r="B150" s="3">
        <v>80</v>
      </c>
      <c r="C150" s="14">
        <v>133.69999999999999</v>
      </c>
      <c r="D150" s="11">
        <v>127</v>
      </c>
      <c r="E150" s="11">
        <f t="shared" si="173"/>
        <v>16979.899999999998</v>
      </c>
      <c r="I150" s="3">
        <v>5</v>
      </c>
      <c r="J150" s="14">
        <v>7.6</v>
      </c>
      <c r="K150" s="11">
        <v>128</v>
      </c>
      <c r="L150" s="11">
        <f t="shared" si="162"/>
        <v>972.8</v>
      </c>
      <c r="Z150" s="11">
        <f t="shared" si="164"/>
        <v>0</v>
      </c>
      <c r="AG150" s="11">
        <f t="shared" si="165"/>
        <v>0</v>
      </c>
      <c r="AK150" s="3">
        <v>10</v>
      </c>
      <c r="AL150" s="14">
        <v>17.600000000000001</v>
      </c>
      <c r="AM150" s="11">
        <v>130</v>
      </c>
      <c r="AN150" s="11">
        <f t="shared" si="184"/>
        <v>2288</v>
      </c>
      <c r="AR150" s="3">
        <v>25</v>
      </c>
      <c r="AS150" s="14">
        <v>42.5</v>
      </c>
      <c r="AT150" s="11">
        <v>128</v>
      </c>
      <c r="AU150" s="11">
        <f t="shared" si="166"/>
        <v>5440</v>
      </c>
      <c r="AY150" s="3">
        <v>20</v>
      </c>
      <c r="AZ150" s="14">
        <v>36.1</v>
      </c>
      <c r="BA150" s="11">
        <v>128</v>
      </c>
      <c r="BB150" s="11">
        <f t="shared" si="169"/>
        <v>4620.8</v>
      </c>
      <c r="BF150" s="3">
        <v>10</v>
      </c>
      <c r="BG150" s="14">
        <v>18.7</v>
      </c>
      <c r="BH150" s="11">
        <v>128</v>
      </c>
      <c r="BI150" s="11">
        <f t="shared" si="170"/>
        <v>2393.6</v>
      </c>
      <c r="BP150" s="11">
        <f t="shared" si="171"/>
        <v>0</v>
      </c>
      <c r="BW150" s="11">
        <f t="shared" si="172"/>
        <v>0</v>
      </c>
      <c r="CA150" s="3">
        <v>30</v>
      </c>
      <c r="CB150" s="14">
        <v>49.8</v>
      </c>
      <c r="CC150" s="11">
        <v>127</v>
      </c>
      <c r="CD150" s="11">
        <f t="shared" si="177"/>
        <v>6324.5999999999995</v>
      </c>
      <c r="CK150" s="11">
        <f t="shared" si="167"/>
        <v>0</v>
      </c>
      <c r="CR150" s="11">
        <f t="shared" si="174"/>
        <v>0</v>
      </c>
      <c r="CY150" s="11">
        <f t="shared" si="175"/>
        <v>0</v>
      </c>
      <c r="DF150" s="11">
        <f t="shared" si="176"/>
        <v>0</v>
      </c>
      <c r="DM150" s="11">
        <f t="shared" si="178"/>
        <v>0</v>
      </c>
      <c r="DQ150" s="3">
        <v>15</v>
      </c>
      <c r="DR150" s="14">
        <v>25.5</v>
      </c>
      <c r="DS150" s="11">
        <v>128</v>
      </c>
      <c r="DT150" s="11">
        <f t="shared" si="181"/>
        <v>3264</v>
      </c>
      <c r="DX150" s="3">
        <v>10</v>
      </c>
      <c r="DY150" s="14">
        <v>18.5</v>
      </c>
      <c r="DZ150" s="11">
        <v>128</v>
      </c>
      <c r="EA150" s="11">
        <f t="shared" si="179"/>
        <v>2368</v>
      </c>
      <c r="EE150" s="3">
        <v>17</v>
      </c>
      <c r="EF150" s="14">
        <v>29.8</v>
      </c>
      <c r="EG150" s="11">
        <v>128</v>
      </c>
      <c r="EH150" s="11">
        <f t="shared" si="180"/>
        <v>3814.4</v>
      </c>
      <c r="EL150" s="3">
        <v>15</v>
      </c>
      <c r="EM150" s="14">
        <v>26.4</v>
      </c>
      <c r="EN150" s="11">
        <v>128</v>
      </c>
      <c r="EO150" s="11">
        <f t="shared" si="112"/>
        <v>3379.2</v>
      </c>
      <c r="EV150" s="11">
        <f t="shared" si="182"/>
        <v>0</v>
      </c>
      <c r="FC150" s="11">
        <f t="shared" si="183"/>
        <v>0</v>
      </c>
      <c r="FJ150" s="11">
        <f t="shared" si="185"/>
        <v>0</v>
      </c>
      <c r="FN150" s="3">
        <v>7</v>
      </c>
      <c r="FO150" s="14">
        <v>12.3</v>
      </c>
      <c r="FP150" s="11">
        <v>128</v>
      </c>
      <c r="FQ150" s="11">
        <f t="shared" si="186"/>
        <v>1574.4</v>
      </c>
      <c r="FX150" s="11">
        <f t="shared" si="187"/>
        <v>0</v>
      </c>
      <c r="GE150" s="11">
        <f t="shared" si="188"/>
        <v>0</v>
      </c>
      <c r="GI150" s="3">
        <v>12</v>
      </c>
      <c r="GJ150" s="14">
        <v>20.8</v>
      </c>
      <c r="GK150" s="11">
        <v>128</v>
      </c>
      <c r="GL150" s="11">
        <f t="shared" si="107"/>
        <v>2662.4</v>
      </c>
      <c r="GS150" s="11">
        <f t="shared" si="108"/>
        <v>0</v>
      </c>
      <c r="GZ150" s="11">
        <f t="shared" si="109"/>
        <v>0</v>
      </c>
      <c r="HG150" s="11">
        <f t="shared" si="110"/>
        <v>0</v>
      </c>
      <c r="HN150" s="11">
        <f t="shared" si="111"/>
        <v>0</v>
      </c>
      <c r="HU150" s="11">
        <f t="shared" si="113"/>
        <v>0</v>
      </c>
      <c r="HY150" s="3">
        <v>10</v>
      </c>
      <c r="HZ150" s="14">
        <v>19</v>
      </c>
      <c r="IA150" s="11">
        <v>128</v>
      </c>
      <c r="IB150" s="11">
        <f t="shared" si="114"/>
        <v>2432</v>
      </c>
      <c r="II150" s="11">
        <f t="shared" si="115"/>
        <v>0</v>
      </c>
      <c r="IP150" s="11">
        <f t="shared" si="116"/>
        <v>0</v>
      </c>
      <c r="IT150" s="3">
        <v>20</v>
      </c>
      <c r="IU150" s="14">
        <v>33.299999999999997</v>
      </c>
      <c r="IV150" s="11">
        <v>128</v>
      </c>
      <c r="IW150" s="11">
        <f t="shared" si="117"/>
        <v>4262.3999999999996</v>
      </c>
      <c r="JD150" s="11">
        <f t="shared" si="118"/>
        <v>0</v>
      </c>
      <c r="JK150" s="11">
        <f t="shared" si="119"/>
        <v>0</v>
      </c>
      <c r="JR150" s="11">
        <f t="shared" si="120"/>
        <v>0</v>
      </c>
      <c r="JY150" s="11">
        <f t="shared" si="121"/>
        <v>0</v>
      </c>
      <c r="KF150" s="11">
        <f t="shared" si="122"/>
        <v>0</v>
      </c>
      <c r="KM150" s="11">
        <f t="shared" si="123"/>
        <v>0</v>
      </c>
      <c r="KT150" s="11">
        <f t="shared" si="124"/>
        <v>0</v>
      </c>
      <c r="LA150" s="11">
        <f t="shared" si="125"/>
        <v>0</v>
      </c>
      <c r="LH150" s="11">
        <f t="shared" si="126"/>
        <v>0</v>
      </c>
      <c r="LL150" s="3">
        <v>15</v>
      </c>
      <c r="LM150" s="14">
        <v>26.7</v>
      </c>
      <c r="LN150" s="11">
        <v>128</v>
      </c>
      <c r="LO150" s="11">
        <f t="shared" si="127"/>
        <v>3417.6</v>
      </c>
      <c r="LV150" s="11">
        <f t="shared" si="128"/>
        <v>0</v>
      </c>
      <c r="MC150" s="11">
        <f t="shared" si="129"/>
        <v>0</v>
      </c>
      <c r="MD150" s="11">
        <v>20000</v>
      </c>
      <c r="MJ150" s="11">
        <f t="shared" si="130"/>
        <v>0</v>
      </c>
      <c r="MQ150" s="11">
        <f t="shared" si="131"/>
        <v>0</v>
      </c>
      <c r="MX150" s="11">
        <f t="shared" si="132"/>
        <v>0</v>
      </c>
      <c r="NB150" s="3">
        <v>20</v>
      </c>
      <c r="NC150" s="14">
        <v>34.9</v>
      </c>
      <c r="ND150" s="11">
        <v>128</v>
      </c>
      <c r="NE150" s="11">
        <f t="shared" si="133"/>
        <v>4467.2</v>
      </c>
      <c r="NL150" s="11">
        <f t="shared" si="134"/>
        <v>0</v>
      </c>
      <c r="NP150" s="3">
        <v>25</v>
      </c>
      <c r="NQ150" s="14">
        <v>42.3</v>
      </c>
      <c r="NR150" s="11">
        <v>127</v>
      </c>
      <c r="NS150" s="11">
        <f t="shared" si="160"/>
        <v>5372.0999999999995</v>
      </c>
      <c r="NW150" s="3">
        <v>10</v>
      </c>
      <c r="NX150" s="14">
        <v>17.399999999999999</v>
      </c>
      <c r="NY150" s="11">
        <v>127</v>
      </c>
      <c r="NZ150" s="11">
        <f t="shared" si="135"/>
        <v>2209.7999999999997</v>
      </c>
      <c r="OG150" s="11">
        <f t="shared" si="136"/>
        <v>0</v>
      </c>
      <c r="ON150" s="11">
        <f t="shared" si="137"/>
        <v>0</v>
      </c>
      <c r="OU150" s="11">
        <f t="shared" si="138"/>
        <v>0</v>
      </c>
      <c r="PB150" s="11">
        <f t="shared" si="139"/>
        <v>0</v>
      </c>
      <c r="PF150" s="3">
        <v>15</v>
      </c>
      <c r="PG150" s="14">
        <v>25.4</v>
      </c>
      <c r="PH150" s="11">
        <v>127</v>
      </c>
      <c r="PI150" s="11">
        <f t="shared" si="140"/>
        <v>3225.7999999999997</v>
      </c>
      <c r="PP150" s="11">
        <f t="shared" si="141"/>
        <v>0</v>
      </c>
      <c r="PW150" s="11">
        <f t="shared" si="142"/>
        <v>0</v>
      </c>
      <c r="QD150" s="11">
        <f t="shared" si="143"/>
        <v>0</v>
      </c>
      <c r="QO150" s="3">
        <v>15</v>
      </c>
      <c r="QP150" s="14">
        <v>25.8</v>
      </c>
      <c r="QQ150" s="11">
        <v>128</v>
      </c>
      <c r="QR150" s="11">
        <f t="shared" si="145"/>
        <v>3302.4</v>
      </c>
      <c r="QY150" s="11">
        <f t="shared" si="161"/>
        <v>0</v>
      </c>
      <c r="RF150" s="11">
        <f t="shared" si="146"/>
        <v>0</v>
      </c>
      <c r="RT150" s="11">
        <f t="shared" si="148"/>
        <v>0</v>
      </c>
      <c r="SH150" s="11">
        <f t="shared" si="150"/>
        <v>0</v>
      </c>
      <c r="SO150" s="11">
        <f t="shared" si="151"/>
        <v>0</v>
      </c>
      <c r="SV150" s="11">
        <f t="shared" si="152"/>
        <v>0</v>
      </c>
      <c r="SZ150" s="3">
        <v>10</v>
      </c>
      <c r="TA150" s="14">
        <v>17.3</v>
      </c>
      <c r="TB150" s="11">
        <v>130</v>
      </c>
      <c r="TC150" s="11">
        <f t="shared" si="153"/>
        <v>2249</v>
      </c>
      <c r="TG150" s="3">
        <v>10</v>
      </c>
      <c r="TH150" s="14">
        <v>18.399999999999999</v>
      </c>
      <c r="TI150" s="11">
        <v>130</v>
      </c>
      <c r="TJ150" s="11">
        <f t="shared" si="154"/>
        <v>2392</v>
      </c>
      <c r="TQ150" s="11">
        <f t="shared" si="155"/>
        <v>0</v>
      </c>
      <c r="UB150" s="3">
        <v>300</v>
      </c>
      <c r="UC150" s="14">
        <v>633.29999999999995</v>
      </c>
      <c r="UD150" s="11">
        <v>122</v>
      </c>
      <c r="UE150" s="11">
        <f>UC150*UD150</f>
        <v>77262.599999999991</v>
      </c>
      <c r="UF150" s="11">
        <v>27645</v>
      </c>
      <c r="UG150" s="11">
        <v>115</v>
      </c>
      <c r="UL150" s="11">
        <f t="shared" si="158"/>
        <v>0</v>
      </c>
      <c r="US150" s="11">
        <f t="shared" si="159"/>
        <v>0</v>
      </c>
    </row>
    <row r="151" spans="1:565" x14ac:dyDescent="0.2">
      <c r="A151" s="52">
        <v>44734</v>
      </c>
      <c r="B151" s="3">
        <v>50</v>
      </c>
      <c r="C151" s="14">
        <v>77.5</v>
      </c>
      <c r="D151" s="11">
        <v>130</v>
      </c>
      <c r="E151" s="11">
        <f t="shared" si="173"/>
        <v>10075</v>
      </c>
      <c r="I151" s="3">
        <v>10</v>
      </c>
      <c r="J151" s="14">
        <v>22</v>
      </c>
      <c r="K151" s="11">
        <v>131</v>
      </c>
      <c r="L151" s="11">
        <f t="shared" si="162"/>
        <v>2882</v>
      </c>
      <c r="AG151" s="11">
        <f t="shared" si="165"/>
        <v>0</v>
      </c>
      <c r="AN151" s="11">
        <f t="shared" si="184"/>
        <v>0</v>
      </c>
      <c r="AR151" s="3">
        <v>40</v>
      </c>
      <c r="AS151" s="14">
        <v>86.6</v>
      </c>
      <c r="AT151" s="11">
        <v>131</v>
      </c>
      <c r="AU151" s="11">
        <f t="shared" si="166"/>
        <v>11344.599999999999</v>
      </c>
      <c r="AY151" s="3">
        <v>38</v>
      </c>
      <c r="AZ151" s="14">
        <v>82</v>
      </c>
      <c r="BA151" s="11">
        <v>131</v>
      </c>
      <c r="BB151" s="11">
        <f t="shared" si="169"/>
        <v>10742</v>
      </c>
      <c r="BF151" s="3">
        <v>15</v>
      </c>
      <c r="BG151" s="14">
        <v>33.5</v>
      </c>
      <c r="BH151" s="11">
        <v>131</v>
      </c>
      <c r="BI151" s="11">
        <f t="shared" si="170"/>
        <v>4388.5</v>
      </c>
      <c r="BP151" s="11">
        <f t="shared" si="171"/>
        <v>0</v>
      </c>
      <c r="BW151" s="11">
        <f t="shared" si="172"/>
        <v>0</v>
      </c>
      <c r="CA151" s="3">
        <v>40</v>
      </c>
      <c r="CB151" s="14">
        <v>86.3</v>
      </c>
      <c r="CC151" s="11">
        <v>130</v>
      </c>
      <c r="CD151" s="11">
        <f t="shared" si="177"/>
        <v>11219</v>
      </c>
      <c r="CK151" s="11">
        <f t="shared" si="167"/>
        <v>0</v>
      </c>
      <c r="CR151" s="11">
        <f t="shared" si="174"/>
        <v>0</v>
      </c>
      <c r="CY151" s="11">
        <f t="shared" si="175"/>
        <v>0</v>
      </c>
      <c r="DF151" s="11">
        <f t="shared" si="176"/>
        <v>0</v>
      </c>
      <c r="DM151" s="11">
        <f t="shared" si="178"/>
        <v>0</v>
      </c>
      <c r="DQ151" s="3">
        <v>25</v>
      </c>
      <c r="DR151" s="14">
        <v>55.3</v>
      </c>
      <c r="DS151" s="11">
        <v>131</v>
      </c>
      <c r="DT151" s="11">
        <f t="shared" si="181"/>
        <v>7244.2999999999993</v>
      </c>
      <c r="DX151" s="3">
        <v>5</v>
      </c>
      <c r="DY151" s="14">
        <v>10.4</v>
      </c>
      <c r="DZ151" s="11">
        <v>131</v>
      </c>
      <c r="EA151" s="11">
        <f t="shared" si="179"/>
        <v>1362.4</v>
      </c>
      <c r="EE151" s="3">
        <v>10</v>
      </c>
      <c r="EF151" s="14">
        <v>23.9</v>
      </c>
      <c r="EG151" s="11">
        <v>131</v>
      </c>
      <c r="EH151" s="11">
        <f t="shared" si="180"/>
        <v>3130.8999999999996</v>
      </c>
      <c r="EL151" s="3">
        <v>15</v>
      </c>
      <c r="EM151" s="14">
        <v>33.200000000000003</v>
      </c>
      <c r="EN151" s="11">
        <v>131</v>
      </c>
      <c r="EO151" s="11">
        <f t="shared" si="112"/>
        <v>4349.2000000000007</v>
      </c>
      <c r="FC151" s="11">
        <f t="shared" si="183"/>
        <v>0</v>
      </c>
      <c r="FJ151" s="11">
        <f t="shared" si="185"/>
        <v>0</v>
      </c>
      <c r="FN151" s="3">
        <v>5</v>
      </c>
      <c r="FO151" s="14">
        <v>10.7</v>
      </c>
      <c r="FP151" s="11">
        <v>131</v>
      </c>
      <c r="FQ151" s="11">
        <f t="shared" si="186"/>
        <v>1401.6999999999998</v>
      </c>
      <c r="FX151" s="11">
        <f t="shared" si="187"/>
        <v>0</v>
      </c>
      <c r="GE151" s="11">
        <f t="shared" si="188"/>
        <v>0</v>
      </c>
      <c r="GI151" s="3">
        <v>15</v>
      </c>
      <c r="GJ151" s="14">
        <v>30.3</v>
      </c>
      <c r="GK151" s="11">
        <v>131</v>
      </c>
      <c r="GL151" s="11">
        <f>GJ151*GK151</f>
        <v>3969.3</v>
      </c>
      <c r="GS151" s="11">
        <f t="shared" ref="GS151:GS214" si="189">GQ151*GR151</f>
        <v>0</v>
      </c>
      <c r="GZ151" s="11">
        <f t="shared" ref="GZ151:GZ214" si="190">GX151*GY151</f>
        <v>0</v>
      </c>
      <c r="HG151" s="11">
        <f t="shared" ref="HG151:HG214" si="191">HE151*HF151</f>
        <v>0</v>
      </c>
      <c r="HN151" s="11">
        <f t="shared" ref="HN151:HN165" si="192">HL151*HM151</f>
        <v>0</v>
      </c>
      <c r="HU151" s="11">
        <f t="shared" si="113"/>
        <v>0</v>
      </c>
      <c r="HY151" s="3">
        <v>25</v>
      </c>
      <c r="HZ151" s="14">
        <v>55</v>
      </c>
      <c r="IA151" s="11">
        <v>131</v>
      </c>
      <c r="IB151" s="11">
        <f t="shared" si="114"/>
        <v>7205</v>
      </c>
      <c r="II151" s="11">
        <f t="shared" si="115"/>
        <v>0</v>
      </c>
      <c r="IP151" s="11">
        <f t="shared" si="116"/>
        <v>0</v>
      </c>
      <c r="IT151" s="3">
        <v>10</v>
      </c>
      <c r="IU151" s="14">
        <v>23.7</v>
      </c>
      <c r="IV151" s="11">
        <v>131</v>
      </c>
      <c r="IW151" s="11">
        <f t="shared" si="117"/>
        <v>3104.7</v>
      </c>
      <c r="JD151" s="11">
        <f t="shared" si="118"/>
        <v>0</v>
      </c>
      <c r="JK151" s="11">
        <f t="shared" si="119"/>
        <v>0</v>
      </c>
      <c r="JR151" s="11">
        <f t="shared" si="120"/>
        <v>0</v>
      </c>
      <c r="JY151" s="11">
        <f t="shared" si="121"/>
        <v>0</v>
      </c>
      <c r="KF151" s="11">
        <f t="shared" si="122"/>
        <v>0</v>
      </c>
      <c r="KM151" s="11">
        <f t="shared" si="123"/>
        <v>0</v>
      </c>
      <c r="KT151" s="11">
        <f t="shared" si="124"/>
        <v>0</v>
      </c>
      <c r="LA151" s="11">
        <f t="shared" si="125"/>
        <v>0</v>
      </c>
      <c r="LH151" s="11">
        <f t="shared" si="126"/>
        <v>0</v>
      </c>
      <c r="LL151" s="3">
        <v>20</v>
      </c>
      <c r="LM151" s="14">
        <v>45.1</v>
      </c>
      <c r="LN151" s="11">
        <v>131</v>
      </c>
      <c r="LO151" s="11">
        <f t="shared" si="127"/>
        <v>5908.1</v>
      </c>
      <c r="LV151" s="11">
        <f t="shared" si="128"/>
        <v>0</v>
      </c>
      <c r="LZ151" s="3">
        <v>80</v>
      </c>
      <c r="MA151" s="14">
        <v>165.8</v>
      </c>
      <c r="MB151" s="11">
        <v>127</v>
      </c>
      <c r="MC151" s="11">
        <f t="shared" si="129"/>
        <v>21056.600000000002</v>
      </c>
      <c r="MD151" s="11">
        <v>26000</v>
      </c>
      <c r="ME151" s="28">
        <v>70106</v>
      </c>
      <c r="MJ151" s="11">
        <f t="shared" si="130"/>
        <v>0</v>
      </c>
      <c r="MQ151" s="11">
        <f t="shared" si="131"/>
        <v>0</v>
      </c>
      <c r="MX151" s="11">
        <f t="shared" si="132"/>
        <v>0</v>
      </c>
      <c r="NB151" s="3">
        <v>32</v>
      </c>
      <c r="NC151" s="14">
        <v>63.7</v>
      </c>
      <c r="ND151" s="11">
        <v>131</v>
      </c>
      <c r="NE151" s="11">
        <f t="shared" si="133"/>
        <v>8344.7000000000007</v>
      </c>
      <c r="NF151" s="11">
        <v>6292</v>
      </c>
      <c r="NG151" s="10">
        <v>80465</v>
      </c>
      <c r="NI151" s="3">
        <v>30</v>
      </c>
      <c r="NJ151" s="14">
        <v>64.8</v>
      </c>
      <c r="NK151" s="11">
        <v>131</v>
      </c>
      <c r="NL151" s="11">
        <f t="shared" si="134"/>
        <v>8488.7999999999993</v>
      </c>
      <c r="NP151" s="3">
        <v>30</v>
      </c>
      <c r="NQ151" s="14">
        <v>56.2</v>
      </c>
      <c r="NR151" s="11">
        <v>130</v>
      </c>
      <c r="NS151" s="11">
        <f t="shared" si="160"/>
        <v>7306</v>
      </c>
      <c r="NW151" s="3">
        <v>15</v>
      </c>
      <c r="NX151" s="14">
        <v>35.5</v>
      </c>
      <c r="NY151" s="11">
        <v>130</v>
      </c>
      <c r="NZ151" s="11">
        <f t="shared" si="135"/>
        <v>4615</v>
      </c>
      <c r="OG151" s="11">
        <f t="shared" si="136"/>
        <v>0</v>
      </c>
      <c r="ON151" s="11">
        <f t="shared" si="137"/>
        <v>0</v>
      </c>
      <c r="OU151" s="11">
        <f t="shared" si="138"/>
        <v>0</v>
      </c>
      <c r="PB151" s="11">
        <f t="shared" si="139"/>
        <v>0</v>
      </c>
      <c r="PF151" s="3">
        <v>15</v>
      </c>
      <c r="PG151" s="14">
        <v>35.4</v>
      </c>
      <c r="PH151" s="11">
        <v>130</v>
      </c>
      <c r="PI151" s="11">
        <f t="shared" si="140"/>
        <v>4602</v>
      </c>
      <c r="PP151" s="11">
        <f t="shared" si="141"/>
        <v>0</v>
      </c>
      <c r="PW151" s="11">
        <f t="shared" si="142"/>
        <v>0</v>
      </c>
      <c r="QD151" s="11">
        <f t="shared" si="143"/>
        <v>0</v>
      </c>
      <c r="QO151" s="3">
        <v>15</v>
      </c>
      <c r="QP151" s="14">
        <v>34.799999999999997</v>
      </c>
      <c r="QQ151" s="11">
        <v>131</v>
      </c>
      <c r="QR151" s="11">
        <f t="shared" si="145"/>
        <v>4558.7999999999993</v>
      </c>
      <c r="QY151" s="11">
        <f t="shared" si="161"/>
        <v>0</v>
      </c>
      <c r="RF151" s="11">
        <f t="shared" si="146"/>
        <v>0</v>
      </c>
      <c r="RT151" s="11">
        <f t="shared" si="148"/>
        <v>0</v>
      </c>
      <c r="SH151" s="11">
        <f t="shared" si="150"/>
        <v>0</v>
      </c>
      <c r="SO151" s="11">
        <f t="shared" si="151"/>
        <v>0</v>
      </c>
      <c r="SV151" s="11">
        <f t="shared" si="152"/>
        <v>0</v>
      </c>
      <c r="SZ151" s="3">
        <v>10</v>
      </c>
      <c r="TA151" s="14">
        <v>23.7</v>
      </c>
      <c r="TB151" s="11">
        <v>133</v>
      </c>
      <c r="TC151" s="11">
        <f t="shared" si="153"/>
        <v>3152.1</v>
      </c>
      <c r="TG151" s="3">
        <v>10</v>
      </c>
      <c r="TH151" s="14">
        <v>24.7</v>
      </c>
      <c r="TI151" s="11">
        <v>133</v>
      </c>
      <c r="TJ151" s="11">
        <f t="shared" si="154"/>
        <v>3285.1</v>
      </c>
      <c r="TQ151" s="11">
        <f t="shared" si="155"/>
        <v>0</v>
      </c>
      <c r="UB151" s="3">
        <v>240</v>
      </c>
      <c r="UC151" s="14">
        <v>548</v>
      </c>
      <c r="UD151" s="11">
        <v>119</v>
      </c>
      <c r="UE151" s="11">
        <f>UC151*UD151</f>
        <v>65212</v>
      </c>
      <c r="UF151" s="11">
        <v>77262</v>
      </c>
      <c r="UG151" s="11">
        <v>113</v>
      </c>
      <c r="UL151" s="11">
        <f t="shared" si="158"/>
        <v>0</v>
      </c>
      <c r="US151" s="11">
        <f t="shared" si="159"/>
        <v>0</v>
      </c>
    </row>
    <row r="152" spans="1:565" x14ac:dyDescent="0.2">
      <c r="A152" s="52">
        <v>44735</v>
      </c>
      <c r="B152" s="3">
        <v>30</v>
      </c>
      <c r="C152" s="14">
        <v>52.4</v>
      </c>
      <c r="D152" s="11">
        <v>130</v>
      </c>
      <c r="E152" s="11">
        <f t="shared" si="173"/>
        <v>6812</v>
      </c>
      <c r="I152" s="3">
        <v>20</v>
      </c>
      <c r="J152" s="14">
        <v>35.1</v>
      </c>
      <c r="K152" s="11">
        <v>131</v>
      </c>
      <c r="L152" s="11">
        <f t="shared" si="162"/>
        <v>4598.1000000000004</v>
      </c>
      <c r="AG152" s="11">
        <f t="shared" si="165"/>
        <v>0</v>
      </c>
      <c r="AN152" s="11">
        <f t="shared" si="184"/>
        <v>0</v>
      </c>
      <c r="AR152" s="3">
        <v>20</v>
      </c>
      <c r="AS152" s="14">
        <v>35.700000000000003</v>
      </c>
      <c r="AT152" s="11">
        <v>131</v>
      </c>
      <c r="AU152" s="11">
        <f t="shared" si="166"/>
        <v>4676.7000000000007</v>
      </c>
      <c r="AY152" s="3">
        <v>10</v>
      </c>
      <c r="AZ152" s="14">
        <v>18</v>
      </c>
      <c r="BA152" s="11">
        <v>131</v>
      </c>
      <c r="BB152" s="11">
        <f t="shared" si="169"/>
        <v>2358</v>
      </c>
      <c r="BF152" s="3">
        <v>5</v>
      </c>
      <c r="BG152" s="14">
        <v>8.4</v>
      </c>
      <c r="BH152" s="11">
        <v>131</v>
      </c>
      <c r="BI152" s="11">
        <f t="shared" si="170"/>
        <v>1100.4000000000001</v>
      </c>
      <c r="BP152" s="11">
        <f t="shared" si="171"/>
        <v>0</v>
      </c>
      <c r="BW152" s="11">
        <f t="shared" si="172"/>
        <v>0</v>
      </c>
      <c r="CA152" s="3">
        <v>30</v>
      </c>
      <c r="CB152" s="14">
        <v>55.8</v>
      </c>
      <c r="CC152" s="11">
        <v>130</v>
      </c>
      <c r="CD152" s="11">
        <f t="shared" si="177"/>
        <v>7254</v>
      </c>
      <c r="CK152" s="11">
        <f t="shared" si="167"/>
        <v>0</v>
      </c>
      <c r="CR152" s="11">
        <f t="shared" si="174"/>
        <v>0</v>
      </c>
      <c r="CY152" s="11">
        <f t="shared" si="175"/>
        <v>0</v>
      </c>
      <c r="DF152" s="11">
        <f t="shared" si="176"/>
        <v>0</v>
      </c>
      <c r="DM152" s="11">
        <f t="shared" si="178"/>
        <v>0</v>
      </c>
      <c r="DQ152" s="3">
        <v>20</v>
      </c>
      <c r="DR152" s="14">
        <v>34</v>
      </c>
      <c r="DS152" s="11">
        <v>131</v>
      </c>
      <c r="DT152" s="11">
        <f t="shared" si="181"/>
        <v>4454</v>
      </c>
      <c r="DX152" s="3">
        <v>6</v>
      </c>
      <c r="DY152" s="14">
        <v>10.3</v>
      </c>
      <c r="DZ152" s="11">
        <v>131</v>
      </c>
      <c r="EA152" s="11">
        <f t="shared" si="179"/>
        <v>1349.3000000000002</v>
      </c>
      <c r="EE152" s="3">
        <v>20</v>
      </c>
      <c r="EF152" s="14">
        <v>38.200000000000003</v>
      </c>
      <c r="EG152" s="11">
        <v>131</v>
      </c>
      <c r="EH152" s="11">
        <f t="shared" si="180"/>
        <v>5004.2000000000007</v>
      </c>
      <c r="EL152" s="3">
        <v>17</v>
      </c>
      <c r="EM152" s="14">
        <v>31</v>
      </c>
      <c r="EN152" s="11">
        <v>131</v>
      </c>
      <c r="EO152" s="11">
        <f t="shared" ref="EO152:EO185" si="193">EM152*EN152</f>
        <v>4061</v>
      </c>
      <c r="FC152" s="11">
        <f t="shared" si="183"/>
        <v>0</v>
      </c>
      <c r="FJ152" s="11">
        <f t="shared" si="185"/>
        <v>0</v>
      </c>
      <c r="FN152" s="3">
        <v>5</v>
      </c>
      <c r="FO152" s="14">
        <v>9</v>
      </c>
      <c r="FP152" s="11">
        <v>131</v>
      </c>
      <c r="FQ152" s="11">
        <f t="shared" si="186"/>
        <v>1179</v>
      </c>
      <c r="FX152" s="11">
        <f t="shared" si="187"/>
        <v>0</v>
      </c>
      <c r="GE152" s="11">
        <f t="shared" si="188"/>
        <v>0</v>
      </c>
      <c r="GI152" s="3">
        <v>6</v>
      </c>
      <c r="GJ152" s="14">
        <v>10.7</v>
      </c>
      <c r="GK152" s="11">
        <v>131</v>
      </c>
      <c r="GL152" s="11">
        <f>GJ152*GK152</f>
        <v>1401.6999999999998</v>
      </c>
      <c r="GS152" s="11">
        <f t="shared" si="189"/>
        <v>0</v>
      </c>
      <c r="GZ152" s="11">
        <f t="shared" si="190"/>
        <v>0</v>
      </c>
      <c r="HG152" s="11">
        <f t="shared" si="191"/>
        <v>0</v>
      </c>
      <c r="HN152" s="11">
        <f t="shared" si="192"/>
        <v>0</v>
      </c>
      <c r="HU152" s="11">
        <f t="shared" ref="HU152:HU208" si="194">HS152*HT152</f>
        <v>0</v>
      </c>
      <c r="HY152" s="3">
        <v>18</v>
      </c>
      <c r="HZ152" s="14">
        <v>32.6</v>
      </c>
      <c r="IA152" s="11">
        <v>131</v>
      </c>
      <c r="IB152" s="11">
        <f t="shared" si="114"/>
        <v>4270.6000000000004</v>
      </c>
      <c r="II152" s="11">
        <f t="shared" si="115"/>
        <v>0</v>
      </c>
      <c r="IP152" s="11">
        <f t="shared" si="116"/>
        <v>0</v>
      </c>
      <c r="IW152" s="11">
        <f t="shared" si="117"/>
        <v>0</v>
      </c>
      <c r="JD152" s="11">
        <f t="shared" si="118"/>
        <v>0</v>
      </c>
      <c r="JK152" s="11">
        <f t="shared" si="119"/>
        <v>0</v>
      </c>
      <c r="JR152" s="11">
        <f t="shared" si="120"/>
        <v>0</v>
      </c>
      <c r="JY152" s="11">
        <f t="shared" si="121"/>
        <v>0</v>
      </c>
      <c r="KF152" s="11">
        <f t="shared" si="122"/>
        <v>0</v>
      </c>
      <c r="KM152" s="11">
        <f t="shared" si="123"/>
        <v>0</v>
      </c>
      <c r="KT152" s="11">
        <f t="shared" si="124"/>
        <v>0</v>
      </c>
      <c r="LA152" s="11">
        <f t="shared" si="125"/>
        <v>0</v>
      </c>
      <c r="LH152" s="11">
        <f t="shared" si="126"/>
        <v>0</v>
      </c>
      <c r="LL152" s="3">
        <v>5</v>
      </c>
      <c r="LM152" s="14">
        <v>10</v>
      </c>
      <c r="LN152" s="11">
        <v>131</v>
      </c>
      <c r="LO152" s="11">
        <f t="shared" si="127"/>
        <v>1310</v>
      </c>
      <c r="LV152" s="11">
        <f t="shared" si="128"/>
        <v>0</v>
      </c>
      <c r="LZ152" s="3">
        <v>60</v>
      </c>
      <c r="MA152" s="14">
        <v>100.4</v>
      </c>
      <c r="MB152" s="11">
        <v>127</v>
      </c>
      <c r="MC152" s="11">
        <f t="shared" si="129"/>
        <v>12750.800000000001</v>
      </c>
      <c r="MJ152" s="11">
        <f t="shared" si="130"/>
        <v>0</v>
      </c>
      <c r="MQ152" s="11">
        <f t="shared" si="131"/>
        <v>0</v>
      </c>
      <c r="MX152" s="11">
        <f t="shared" si="132"/>
        <v>0</v>
      </c>
      <c r="NB152" s="3">
        <v>23</v>
      </c>
      <c r="NC152" s="14">
        <v>40.6</v>
      </c>
      <c r="ND152" s="11">
        <v>131</v>
      </c>
      <c r="NE152" s="11">
        <f t="shared" si="133"/>
        <v>5318.6</v>
      </c>
      <c r="NL152" s="11">
        <f t="shared" si="134"/>
        <v>0</v>
      </c>
      <c r="NP152" s="3">
        <v>25</v>
      </c>
      <c r="NQ152" s="14">
        <v>46.2</v>
      </c>
      <c r="NR152" s="11">
        <v>130</v>
      </c>
      <c r="NS152" s="11">
        <f t="shared" si="160"/>
        <v>6006</v>
      </c>
      <c r="NW152" s="3">
        <v>10</v>
      </c>
      <c r="NX152" s="14">
        <v>22.9</v>
      </c>
      <c r="NY152" s="11">
        <v>128</v>
      </c>
      <c r="NZ152" s="11">
        <f t="shared" si="135"/>
        <v>2931.2</v>
      </c>
      <c r="OG152" s="11">
        <f t="shared" si="136"/>
        <v>0</v>
      </c>
      <c r="ON152" s="11">
        <f t="shared" si="137"/>
        <v>0</v>
      </c>
      <c r="OU152" s="11">
        <f t="shared" si="138"/>
        <v>0</v>
      </c>
      <c r="PB152" s="11">
        <f t="shared" si="139"/>
        <v>0</v>
      </c>
      <c r="PI152" s="11">
        <f t="shared" si="140"/>
        <v>0</v>
      </c>
      <c r="PP152" s="11">
        <f t="shared" si="141"/>
        <v>0</v>
      </c>
      <c r="PW152" s="11">
        <f t="shared" si="142"/>
        <v>0</v>
      </c>
      <c r="QD152" s="11">
        <f t="shared" si="143"/>
        <v>0</v>
      </c>
      <c r="QO152" s="3">
        <v>5</v>
      </c>
      <c r="QP152" s="14">
        <v>8.8000000000000007</v>
      </c>
      <c r="QQ152" s="11">
        <v>131</v>
      </c>
      <c r="QR152" s="11">
        <f t="shared" si="145"/>
        <v>1152.8000000000002</v>
      </c>
      <c r="QY152" s="11">
        <f t="shared" si="161"/>
        <v>0</v>
      </c>
      <c r="RF152" s="11">
        <f t="shared" si="146"/>
        <v>0</v>
      </c>
      <c r="RT152" s="11">
        <f t="shared" si="148"/>
        <v>0</v>
      </c>
      <c r="SH152" s="11">
        <f t="shared" si="150"/>
        <v>0</v>
      </c>
      <c r="SO152" s="11">
        <f t="shared" si="151"/>
        <v>0</v>
      </c>
      <c r="SV152" s="11">
        <f t="shared" si="152"/>
        <v>0</v>
      </c>
      <c r="SZ152" s="3">
        <v>20</v>
      </c>
      <c r="TA152" s="14">
        <v>35.5</v>
      </c>
      <c r="TB152" s="11">
        <v>133</v>
      </c>
      <c r="TC152" s="11">
        <f t="shared" si="153"/>
        <v>4721.5</v>
      </c>
      <c r="TG152" s="3">
        <v>5</v>
      </c>
      <c r="TH152" s="14">
        <v>9.1</v>
      </c>
      <c r="TI152" s="11">
        <v>133</v>
      </c>
      <c r="TJ152" s="11">
        <f t="shared" si="154"/>
        <v>1210.3</v>
      </c>
      <c r="TQ152" s="11">
        <f t="shared" si="155"/>
        <v>0</v>
      </c>
      <c r="UB152" s="3">
        <v>200</v>
      </c>
      <c r="UC152" s="14">
        <v>419.2</v>
      </c>
      <c r="UD152" s="11">
        <v>118</v>
      </c>
      <c r="UE152" s="11">
        <f>UC152*UD152</f>
        <v>49465.599999999999</v>
      </c>
      <c r="UF152" s="11">
        <v>50000</v>
      </c>
      <c r="UG152" s="11">
        <v>108</v>
      </c>
      <c r="UL152" s="11">
        <f t="shared" si="158"/>
        <v>0</v>
      </c>
      <c r="US152" s="11">
        <f t="shared" si="159"/>
        <v>0</v>
      </c>
    </row>
    <row r="153" spans="1:565" x14ac:dyDescent="0.2">
      <c r="A153" s="52">
        <v>44736</v>
      </c>
      <c r="B153" s="3">
        <v>60</v>
      </c>
      <c r="C153" s="14">
        <v>116.7</v>
      </c>
      <c r="D153" s="11">
        <v>127</v>
      </c>
      <c r="E153" s="11">
        <f t="shared" si="173"/>
        <v>14820.9</v>
      </c>
      <c r="L153" s="11">
        <f t="shared" si="162"/>
        <v>0</v>
      </c>
      <c r="AG153" s="11">
        <f t="shared" si="165"/>
        <v>0</v>
      </c>
      <c r="AK153" s="3">
        <v>15</v>
      </c>
      <c r="AL153" s="14">
        <v>27.7</v>
      </c>
      <c r="AM153" s="11">
        <v>130</v>
      </c>
      <c r="AN153" s="11">
        <f t="shared" si="184"/>
        <v>3601</v>
      </c>
      <c r="AR153" s="3">
        <v>35</v>
      </c>
      <c r="AS153" s="14">
        <v>71.599999999999994</v>
      </c>
      <c r="AT153" s="11">
        <v>128</v>
      </c>
      <c r="AU153" s="11">
        <f t="shared" si="166"/>
        <v>9164.7999999999993</v>
      </c>
      <c r="AY153" s="3">
        <v>30</v>
      </c>
      <c r="AZ153" s="14">
        <v>59.6</v>
      </c>
      <c r="BA153" s="11">
        <v>128</v>
      </c>
      <c r="BB153" s="11">
        <f t="shared" si="169"/>
        <v>7628.8</v>
      </c>
      <c r="BI153" s="11">
        <f t="shared" si="170"/>
        <v>0</v>
      </c>
      <c r="BP153" s="11">
        <f t="shared" si="171"/>
        <v>0</v>
      </c>
      <c r="BW153" s="11">
        <f t="shared" si="172"/>
        <v>0</v>
      </c>
      <c r="CA153" s="3">
        <v>40</v>
      </c>
      <c r="CB153" s="14">
        <v>79.7</v>
      </c>
      <c r="CC153" s="11">
        <v>127</v>
      </c>
      <c r="CD153" s="11">
        <f t="shared" si="177"/>
        <v>10121.9</v>
      </c>
      <c r="CK153" s="11">
        <f t="shared" si="167"/>
        <v>0</v>
      </c>
      <c r="CR153" s="11">
        <f t="shared" si="174"/>
        <v>0</v>
      </c>
      <c r="CY153" s="11">
        <f t="shared" si="175"/>
        <v>0</v>
      </c>
      <c r="DF153" s="11">
        <f t="shared" si="176"/>
        <v>0</v>
      </c>
      <c r="DM153" s="11">
        <f t="shared" si="178"/>
        <v>0</v>
      </c>
      <c r="DQ153" s="3">
        <v>25</v>
      </c>
      <c r="DR153" s="14">
        <v>48.5</v>
      </c>
      <c r="DS153" s="11">
        <v>128</v>
      </c>
      <c r="DT153" s="11">
        <f t="shared" si="181"/>
        <v>6208</v>
      </c>
      <c r="DX153" s="3">
        <v>8</v>
      </c>
      <c r="DY153" s="14">
        <v>16.7</v>
      </c>
      <c r="DZ153" s="11">
        <v>128</v>
      </c>
      <c r="EA153" s="11">
        <f t="shared" si="179"/>
        <v>2137.6</v>
      </c>
      <c r="EE153" s="3">
        <v>15</v>
      </c>
      <c r="EF153" s="14">
        <v>31.1</v>
      </c>
      <c r="EG153" s="11">
        <v>128</v>
      </c>
      <c r="EH153" s="11">
        <f t="shared" si="180"/>
        <v>3980.8</v>
      </c>
      <c r="EL153" s="3">
        <v>17</v>
      </c>
      <c r="EM153" s="14">
        <v>33.200000000000003</v>
      </c>
      <c r="EN153" s="11">
        <v>128</v>
      </c>
      <c r="EO153" s="11">
        <f t="shared" si="193"/>
        <v>4249.6000000000004</v>
      </c>
      <c r="FC153" s="11">
        <f t="shared" si="183"/>
        <v>0</v>
      </c>
      <c r="FJ153" s="11">
        <f t="shared" si="185"/>
        <v>0</v>
      </c>
      <c r="FN153" s="3">
        <v>5</v>
      </c>
      <c r="FO153" s="14">
        <v>8.9</v>
      </c>
      <c r="FP153" s="11">
        <v>128</v>
      </c>
      <c r="FQ153" s="11">
        <f t="shared" si="186"/>
        <v>1139.2</v>
      </c>
      <c r="FX153" s="11">
        <f t="shared" si="187"/>
        <v>0</v>
      </c>
      <c r="GE153" s="11">
        <f t="shared" si="188"/>
        <v>0</v>
      </c>
      <c r="GI153" s="3">
        <v>10</v>
      </c>
      <c r="GJ153" s="14">
        <v>19.899999999999999</v>
      </c>
      <c r="GK153" s="11">
        <v>128</v>
      </c>
      <c r="GL153" s="11">
        <f>GJ153*GK153</f>
        <v>2547.1999999999998</v>
      </c>
      <c r="GS153" s="11">
        <f t="shared" si="189"/>
        <v>0</v>
      </c>
      <c r="GZ153" s="11">
        <f t="shared" si="190"/>
        <v>0</v>
      </c>
      <c r="HG153" s="11">
        <f t="shared" si="191"/>
        <v>0</v>
      </c>
      <c r="HN153" s="11">
        <f t="shared" si="192"/>
        <v>0</v>
      </c>
      <c r="HU153" s="11">
        <f t="shared" si="194"/>
        <v>0</v>
      </c>
      <c r="HY153" s="3">
        <v>20</v>
      </c>
      <c r="HZ153" s="14">
        <v>38.9</v>
      </c>
      <c r="IA153" s="11">
        <v>128</v>
      </c>
      <c r="IB153" s="11">
        <f>HZ153*IA153</f>
        <v>4979.2</v>
      </c>
      <c r="II153" s="11">
        <f t="shared" ref="II153:II216" si="195">IG153*IH153</f>
        <v>0</v>
      </c>
      <c r="IP153" s="11">
        <f t="shared" ref="IP153:IP216" si="196">IN153*IO153</f>
        <v>0</v>
      </c>
      <c r="IT153" s="3">
        <v>10</v>
      </c>
      <c r="IU153" s="14">
        <v>21.2</v>
      </c>
      <c r="IV153" s="11">
        <v>128</v>
      </c>
      <c r="IW153" s="11">
        <f t="shared" ref="IW153:IW216" si="197">IU153*IV153</f>
        <v>2713.6</v>
      </c>
      <c r="JD153" s="11">
        <f t="shared" si="118"/>
        <v>0</v>
      </c>
      <c r="JK153" s="11">
        <f t="shared" si="119"/>
        <v>0</v>
      </c>
      <c r="JR153" s="11">
        <f t="shared" si="120"/>
        <v>0</v>
      </c>
      <c r="JY153" s="11">
        <f t="shared" si="121"/>
        <v>0</v>
      </c>
      <c r="KF153" s="11">
        <f t="shared" si="122"/>
        <v>0</v>
      </c>
      <c r="KM153" s="11">
        <f t="shared" si="123"/>
        <v>0</v>
      </c>
      <c r="KT153" s="11">
        <f t="shared" si="124"/>
        <v>0</v>
      </c>
      <c r="LA153" s="11">
        <f t="shared" si="125"/>
        <v>0</v>
      </c>
      <c r="LH153" s="11">
        <f t="shared" si="126"/>
        <v>0</v>
      </c>
      <c r="LL153" s="3">
        <v>10</v>
      </c>
      <c r="LM153" s="14">
        <v>21.2</v>
      </c>
      <c r="LN153" s="11">
        <v>128</v>
      </c>
      <c r="LO153" s="11">
        <f t="shared" si="127"/>
        <v>2713.6</v>
      </c>
      <c r="LV153" s="11">
        <f t="shared" si="128"/>
        <v>0</v>
      </c>
      <c r="LZ153" s="3">
        <v>50</v>
      </c>
      <c r="MA153" s="14">
        <v>97.5</v>
      </c>
      <c r="MB153" s="11">
        <v>125</v>
      </c>
      <c r="MC153" s="11">
        <f t="shared" si="129"/>
        <v>12187.5</v>
      </c>
      <c r="MJ153" s="11">
        <f t="shared" si="130"/>
        <v>0</v>
      </c>
      <c r="MQ153" s="11">
        <f t="shared" si="131"/>
        <v>0</v>
      </c>
      <c r="MX153" s="11">
        <f t="shared" si="132"/>
        <v>0</v>
      </c>
      <c r="NB153" s="3">
        <v>20</v>
      </c>
      <c r="NC153" s="14">
        <v>35.5</v>
      </c>
      <c r="ND153" s="11">
        <v>128</v>
      </c>
      <c r="NE153" s="11">
        <f t="shared" si="133"/>
        <v>4544</v>
      </c>
      <c r="NI153" s="3">
        <v>20</v>
      </c>
      <c r="NJ153" s="14">
        <v>36.700000000000003</v>
      </c>
      <c r="NK153" s="11">
        <v>128</v>
      </c>
      <c r="NL153" s="11">
        <f t="shared" si="134"/>
        <v>4697.6000000000004</v>
      </c>
      <c r="NP153" s="3">
        <v>40</v>
      </c>
      <c r="NQ153" s="14">
        <v>78.5</v>
      </c>
      <c r="NR153" s="11">
        <v>127</v>
      </c>
      <c r="NS153" s="11">
        <f t="shared" si="160"/>
        <v>9969.5</v>
      </c>
      <c r="NW153" s="3">
        <v>10</v>
      </c>
      <c r="NX153" s="14">
        <v>22.9</v>
      </c>
      <c r="NY153" s="11">
        <v>127</v>
      </c>
      <c r="NZ153" s="11">
        <f t="shared" si="135"/>
        <v>2908.2999999999997</v>
      </c>
      <c r="OG153" s="11">
        <f t="shared" si="136"/>
        <v>0</v>
      </c>
      <c r="ON153" s="11">
        <f t="shared" si="137"/>
        <v>0</v>
      </c>
      <c r="OU153" s="11">
        <f t="shared" si="138"/>
        <v>0</v>
      </c>
      <c r="PB153" s="11">
        <f t="shared" si="139"/>
        <v>0</v>
      </c>
      <c r="PF153" s="3">
        <v>5</v>
      </c>
      <c r="PG153" s="14">
        <v>9.6999999999999993</v>
      </c>
      <c r="PH153" s="11">
        <v>127</v>
      </c>
      <c r="PI153" s="11">
        <f t="shared" si="140"/>
        <v>1231.8999999999999</v>
      </c>
      <c r="PP153" s="11">
        <f t="shared" si="141"/>
        <v>0</v>
      </c>
      <c r="PW153" s="11">
        <f t="shared" si="142"/>
        <v>0</v>
      </c>
      <c r="QD153" s="11">
        <f t="shared" si="143"/>
        <v>0</v>
      </c>
      <c r="QO153" s="3">
        <v>10</v>
      </c>
      <c r="QP153" s="14">
        <v>19.600000000000001</v>
      </c>
      <c r="QQ153" s="11">
        <v>128</v>
      </c>
      <c r="QR153" s="11">
        <f t="shared" si="145"/>
        <v>2508.8000000000002</v>
      </c>
      <c r="QY153" s="11">
        <f t="shared" si="161"/>
        <v>0</v>
      </c>
      <c r="RF153" s="11">
        <f t="shared" si="146"/>
        <v>0</v>
      </c>
      <c r="RT153" s="11">
        <f t="shared" si="148"/>
        <v>0</v>
      </c>
      <c r="SH153" s="11">
        <f t="shared" si="150"/>
        <v>0</v>
      </c>
      <c r="SO153" s="11">
        <f t="shared" si="151"/>
        <v>0</v>
      </c>
      <c r="SV153" s="11">
        <f t="shared" si="152"/>
        <v>0</v>
      </c>
      <c r="TC153" s="11">
        <f t="shared" si="153"/>
        <v>0</v>
      </c>
      <c r="TJ153" s="11">
        <f t="shared" si="154"/>
        <v>0</v>
      </c>
      <c r="TN153" s="3">
        <v>20</v>
      </c>
      <c r="TO153" s="14">
        <v>37</v>
      </c>
      <c r="TP153" s="11">
        <v>131</v>
      </c>
      <c r="TQ153" s="11">
        <f t="shared" si="155"/>
        <v>4847</v>
      </c>
      <c r="UB153" s="3">
        <v>200</v>
      </c>
      <c r="UC153" s="14">
        <v>487.7</v>
      </c>
      <c r="UD153" s="11">
        <v>117</v>
      </c>
      <c r="UE153" s="11">
        <f>UC153*UD153</f>
        <v>57060.9</v>
      </c>
      <c r="UG153" s="29">
        <v>113</v>
      </c>
      <c r="UL153" s="11">
        <f t="shared" si="158"/>
        <v>0</v>
      </c>
      <c r="US153" s="11">
        <f t="shared" si="159"/>
        <v>0</v>
      </c>
    </row>
    <row r="154" spans="1:565" x14ac:dyDescent="0.2">
      <c r="A154" s="52">
        <v>44737</v>
      </c>
      <c r="B154" s="3">
        <v>40</v>
      </c>
      <c r="C154" s="14">
        <v>83.7</v>
      </c>
      <c r="D154" s="11">
        <v>124</v>
      </c>
      <c r="E154" s="11">
        <f t="shared" si="173"/>
        <v>10378.800000000001</v>
      </c>
      <c r="I154" s="3">
        <v>10</v>
      </c>
      <c r="J154" s="14">
        <v>20.6</v>
      </c>
      <c r="K154" s="11">
        <v>125</v>
      </c>
      <c r="L154" s="11">
        <f t="shared" si="162"/>
        <v>2575</v>
      </c>
      <c r="AG154" s="11">
        <f t="shared" si="165"/>
        <v>0</v>
      </c>
      <c r="AK154" s="3">
        <v>10</v>
      </c>
      <c r="AL154" s="14">
        <v>21</v>
      </c>
      <c r="AM154" s="11">
        <v>127</v>
      </c>
      <c r="AN154" s="11">
        <f t="shared" si="184"/>
        <v>2667</v>
      </c>
      <c r="AR154" s="3">
        <v>35</v>
      </c>
      <c r="AS154" s="14">
        <v>79.8</v>
      </c>
      <c r="AT154" s="11">
        <v>125</v>
      </c>
      <c r="AU154" s="11">
        <f t="shared" si="166"/>
        <v>9975</v>
      </c>
      <c r="AY154" s="3">
        <v>32</v>
      </c>
      <c r="AZ154" s="14">
        <v>65.099999999999994</v>
      </c>
      <c r="BA154" s="11">
        <v>125</v>
      </c>
      <c r="BB154" s="11">
        <f t="shared" si="169"/>
        <v>8137.4999999999991</v>
      </c>
      <c r="BI154" s="11">
        <f t="shared" si="170"/>
        <v>0</v>
      </c>
      <c r="BP154" s="11">
        <f t="shared" si="171"/>
        <v>0</v>
      </c>
      <c r="BW154" s="11">
        <f t="shared" si="172"/>
        <v>0</v>
      </c>
      <c r="CA154" s="3">
        <v>25</v>
      </c>
      <c r="CB154" s="14">
        <v>56.8</v>
      </c>
      <c r="CC154" s="11">
        <v>124</v>
      </c>
      <c r="CD154" s="11">
        <f t="shared" si="177"/>
        <v>7043.2</v>
      </c>
      <c r="CK154" s="11">
        <f t="shared" si="167"/>
        <v>0</v>
      </c>
      <c r="CR154" s="11">
        <f t="shared" si="174"/>
        <v>0</v>
      </c>
      <c r="CY154" s="11">
        <f t="shared" si="175"/>
        <v>0</v>
      </c>
      <c r="DF154" s="11">
        <f t="shared" si="176"/>
        <v>0</v>
      </c>
      <c r="DM154" s="11">
        <f t="shared" si="178"/>
        <v>0</v>
      </c>
      <c r="DQ154" s="3">
        <v>10</v>
      </c>
      <c r="DR154" s="14">
        <v>22.1</v>
      </c>
      <c r="DS154" s="11">
        <v>125</v>
      </c>
      <c r="DT154" s="11">
        <f t="shared" si="181"/>
        <v>2762.5</v>
      </c>
      <c r="DX154" s="3">
        <v>7</v>
      </c>
      <c r="DY154" s="14">
        <v>13.5</v>
      </c>
      <c r="DZ154" s="11">
        <v>125</v>
      </c>
      <c r="EA154" s="11">
        <f t="shared" si="179"/>
        <v>1687.5</v>
      </c>
      <c r="EH154" s="11">
        <f t="shared" si="180"/>
        <v>0</v>
      </c>
      <c r="EL154" s="3">
        <v>14</v>
      </c>
      <c r="EM154" s="14">
        <v>28.1</v>
      </c>
      <c r="EN154" s="11">
        <v>125</v>
      </c>
      <c r="EO154" s="11">
        <f t="shared" si="193"/>
        <v>3512.5</v>
      </c>
      <c r="FC154" s="11">
        <f t="shared" si="183"/>
        <v>0</v>
      </c>
      <c r="FJ154" s="11">
        <f t="shared" si="185"/>
        <v>0</v>
      </c>
      <c r="FN154" s="3">
        <v>5</v>
      </c>
      <c r="FO154" s="14">
        <v>10.9</v>
      </c>
      <c r="FP154" s="11">
        <v>125</v>
      </c>
      <c r="FQ154" s="11">
        <f t="shared" si="186"/>
        <v>1362.5</v>
      </c>
      <c r="FX154" s="11">
        <f t="shared" si="187"/>
        <v>0</v>
      </c>
      <c r="GE154" s="11">
        <f t="shared" si="188"/>
        <v>0</v>
      </c>
      <c r="GI154" s="3">
        <v>12</v>
      </c>
      <c r="GJ154" s="14">
        <v>22.1</v>
      </c>
      <c r="GK154" s="11">
        <v>125</v>
      </c>
      <c r="GL154" s="11">
        <f>GJ154*GK154</f>
        <v>2762.5</v>
      </c>
      <c r="GS154" s="11">
        <f t="shared" si="189"/>
        <v>0</v>
      </c>
      <c r="GZ154" s="11">
        <f t="shared" si="190"/>
        <v>0</v>
      </c>
      <c r="HG154" s="11">
        <f t="shared" si="191"/>
        <v>0</v>
      </c>
      <c r="HN154" s="11">
        <f t="shared" si="192"/>
        <v>0</v>
      </c>
      <c r="HU154" s="11">
        <f t="shared" si="194"/>
        <v>0</v>
      </c>
      <c r="HY154" s="3">
        <v>10</v>
      </c>
      <c r="HZ154" s="14">
        <v>22.2</v>
      </c>
      <c r="IA154" s="11">
        <v>125</v>
      </c>
      <c r="IB154" s="11">
        <f>HZ154*IA154</f>
        <v>2775</v>
      </c>
      <c r="II154" s="11">
        <f t="shared" si="195"/>
        <v>0</v>
      </c>
      <c r="IP154" s="11">
        <f t="shared" si="196"/>
        <v>0</v>
      </c>
      <c r="IW154" s="11">
        <f t="shared" si="197"/>
        <v>0</v>
      </c>
      <c r="JD154" s="11">
        <f t="shared" ref="JD154:JD189" si="198">JB154*JC154</f>
        <v>0</v>
      </c>
      <c r="JK154" s="11">
        <f t="shared" ref="JK154:JK191" si="199">JI154*JJ154</f>
        <v>0</v>
      </c>
      <c r="JR154" s="11">
        <f t="shared" ref="JR154:JR191" si="200">JP154*JQ154</f>
        <v>0</v>
      </c>
      <c r="JY154" s="11">
        <f t="shared" ref="JY154:JY193" si="201">JW154*JX154</f>
        <v>0</v>
      </c>
      <c r="KF154" s="11">
        <f t="shared" ref="KF154:KF217" si="202">KD154*KE154</f>
        <v>0</v>
      </c>
      <c r="KM154" s="11">
        <f t="shared" ref="KM154:KM204" si="203">KK154*KL154</f>
        <v>0</v>
      </c>
      <c r="KT154" s="11">
        <f t="shared" ref="KT154:KT217" si="204">KR154*KS154</f>
        <v>0</v>
      </c>
      <c r="LA154" s="11">
        <f t="shared" ref="LA154:LA189" si="205">KY154*KZ154</f>
        <v>0</v>
      </c>
      <c r="LH154" s="11">
        <f t="shared" ref="LH154:LH189" si="206">LF154*LG154</f>
        <v>0</v>
      </c>
      <c r="LL154" s="3">
        <v>15</v>
      </c>
      <c r="LM154" s="14">
        <v>36</v>
      </c>
      <c r="LN154" s="11">
        <v>125</v>
      </c>
      <c r="LO154" s="11">
        <f t="shared" si="127"/>
        <v>4500</v>
      </c>
      <c r="LV154" s="11">
        <f t="shared" ref="LV154:LV188" si="207">LT154*LU154</f>
        <v>0</v>
      </c>
      <c r="LZ154" s="3">
        <v>60</v>
      </c>
      <c r="MA154" s="14">
        <v>128.9</v>
      </c>
      <c r="MB154" s="11">
        <v>122</v>
      </c>
      <c r="MC154" s="11">
        <f>MA154*MB154</f>
        <v>15725.800000000001</v>
      </c>
      <c r="MJ154" s="11">
        <f t="shared" ref="MJ154:MJ217" si="208">MH154*MI154</f>
        <v>0</v>
      </c>
      <c r="MQ154" s="11">
        <f t="shared" ref="MQ154:MQ217" si="209">MO154*MP154</f>
        <v>0</v>
      </c>
      <c r="MX154" s="11">
        <f t="shared" ref="MX154:MX188" si="210">MV154*MW154</f>
        <v>0</v>
      </c>
      <c r="NB154" s="3">
        <v>25</v>
      </c>
      <c r="NC154" s="14">
        <v>54.9</v>
      </c>
      <c r="ND154" s="11">
        <v>125</v>
      </c>
      <c r="NE154" s="11">
        <f t="shared" ref="NE154:NE183" si="211">NC154*ND154</f>
        <v>6862.5</v>
      </c>
      <c r="NI154" s="3">
        <v>27</v>
      </c>
      <c r="NJ154" s="14">
        <v>57.4</v>
      </c>
      <c r="NK154" s="11">
        <v>125</v>
      </c>
      <c r="NL154" s="11">
        <f t="shared" si="134"/>
        <v>7175</v>
      </c>
      <c r="NM154" s="11">
        <v>56600</v>
      </c>
      <c r="NN154" s="10">
        <f>NN148-NM154</f>
        <v>17788.799999999988</v>
      </c>
      <c r="NP154" s="3">
        <v>30</v>
      </c>
      <c r="NQ154" s="14">
        <v>68.7</v>
      </c>
      <c r="NR154" s="11">
        <v>124</v>
      </c>
      <c r="NS154" s="11">
        <f t="shared" si="160"/>
        <v>8518.8000000000011</v>
      </c>
      <c r="NW154" s="3">
        <v>15</v>
      </c>
      <c r="NX154" s="14">
        <v>33</v>
      </c>
      <c r="NY154" s="11">
        <v>124</v>
      </c>
      <c r="NZ154" s="11">
        <f>NX154*NY154</f>
        <v>4092</v>
      </c>
      <c r="OG154" s="11">
        <f t="shared" ref="OG154:OG193" si="212">OE154*OF154</f>
        <v>0</v>
      </c>
      <c r="ON154" s="11">
        <f t="shared" ref="ON154:ON192" si="213">OL154*OM154</f>
        <v>0</v>
      </c>
      <c r="OU154" s="11">
        <f t="shared" ref="OU154:OU202" si="214">OS154*OT154</f>
        <v>0</v>
      </c>
      <c r="PB154" s="11">
        <f t="shared" ref="PB154:PB204" si="215">OZ154*PA154</f>
        <v>0</v>
      </c>
      <c r="PF154" s="3">
        <v>22</v>
      </c>
      <c r="PG154" s="14">
        <v>44.1</v>
      </c>
      <c r="PH154" s="11">
        <v>124</v>
      </c>
      <c r="PI154" s="11">
        <f t="shared" si="140"/>
        <v>5468.4000000000005</v>
      </c>
      <c r="PP154" s="11">
        <f t="shared" ref="PP154:PP217" si="216">PN154*PO154</f>
        <v>0</v>
      </c>
      <c r="PW154" s="11">
        <f t="shared" ref="PW154:PW217" si="217">PU154*PV154</f>
        <v>0</v>
      </c>
      <c r="QD154" s="11">
        <f t="shared" ref="QD154:QD217" si="218">QB154*QC154</f>
        <v>0</v>
      </c>
      <c r="QO154" s="3">
        <v>10</v>
      </c>
      <c r="QP154" s="14">
        <v>22.3</v>
      </c>
      <c r="QQ154" s="11">
        <v>125</v>
      </c>
      <c r="QR154" s="11">
        <f t="shared" si="145"/>
        <v>2787.5</v>
      </c>
      <c r="QY154" s="11">
        <f t="shared" si="161"/>
        <v>0</v>
      </c>
      <c r="RF154" s="11">
        <f t="shared" ref="RF154:RF217" si="219">RD154*RE154</f>
        <v>0</v>
      </c>
      <c r="RQ154" s="3">
        <v>5</v>
      </c>
      <c r="RR154" s="14">
        <v>10</v>
      </c>
      <c r="RS154" s="11">
        <v>126</v>
      </c>
      <c r="RT154" s="11">
        <f t="shared" ref="RT154:RT217" si="220">RR154*RS154</f>
        <v>1260</v>
      </c>
      <c r="SH154" s="11">
        <f t="shared" ref="SH154:SH217" si="221">SF154*SG154</f>
        <v>0</v>
      </c>
      <c r="SO154" s="11">
        <f t="shared" si="151"/>
        <v>0</v>
      </c>
      <c r="SV154" s="11">
        <f t="shared" ref="SV154:SV217" si="222">ST154*SU154</f>
        <v>0</v>
      </c>
      <c r="SZ154" s="3">
        <v>20</v>
      </c>
      <c r="TA154" s="14">
        <v>43.7</v>
      </c>
      <c r="TB154" s="11">
        <v>127</v>
      </c>
      <c r="TC154" s="11">
        <f>TA154*TB154</f>
        <v>5549.9000000000005</v>
      </c>
      <c r="TG154" s="3">
        <v>5</v>
      </c>
      <c r="TH154" s="14">
        <v>12.4</v>
      </c>
      <c r="TI154" s="11">
        <v>127</v>
      </c>
      <c r="TJ154" s="11">
        <f>TH154*TI154</f>
        <v>1574.8</v>
      </c>
      <c r="TN154" s="3">
        <v>15</v>
      </c>
      <c r="TO154" s="14">
        <v>32.4</v>
      </c>
      <c r="TP154" s="11">
        <v>128</v>
      </c>
      <c r="TQ154" s="11">
        <f t="shared" ref="TQ154:TQ183" si="223">TO154*TP154</f>
        <v>4147.2</v>
      </c>
      <c r="UL154" s="11">
        <f t="shared" ref="UL154:UL183" si="224">UJ154*UK154</f>
        <v>0</v>
      </c>
      <c r="US154" s="11">
        <f t="shared" ref="US154:US191" si="225">UQ154*UR154</f>
        <v>0</v>
      </c>
    </row>
    <row r="155" spans="1:565" x14ac:dyDescent="0.2">
      <c r="A155" s="52">
        <v>44738</v>
      </c>
      <c r="B155" s="3">
        <v>210</v>
      </c>
      <c r="C155" s="14">
        <v>427.2</v>
      </c>
      <c r="D155" s="11">
        <v>123</v>
      </c>
      <c r="E155" s="11">
        <f t="shared" si="173"/>
        <v>52545.599999999999</v>
      </c>
      <c r="I155" s="3">
        <v>30</v>
      </c>
      <c r="J155" s="14">
        <v>60.2</v>
      </c>
      <c r="K155" s="11">
        <v>124</v>
      </c>
      <c r="L155" s="11">
        <f t="shared" si="162"/>
        <v>7464.8</v>
      </c>
      <c r="AG155" s="11">
        <f t="shared" si="165"/>
        <v>0</v>
      </c>
      <c r="AK155" s="3">
        <v>15</v>
      </c>
      <c r="AL155" s="14">
        <v>30.8</v>
      </c>
      <c r="AM155" s="11">
        <v>126</v>
      </c>
      <c r="AN155" s="11">
        <f t="shared" si="184"/>
        <v>3880.8</v>
      </c>
      <c r="AR155" s="3">
        <v>50</v>
      </c>
      <c r="AS155" s="14">
        <v>100.4</v>
      </c>
      <c r="AT155" s="11">
        <v>124</v>
      </c>
      <c r="AU155" s="11">
        <f t="shared" si="166"/>
        <v>12449.6</v>
      </c>
      <c r="AY155" s="3">
        <v>50</v>
      </c>
      <c r="AZ155" s="14">
        <v>104.4</v>
      </c>
      <c r="BA155" s="11">
        <v>124</v>
      </c>
      <c r="BB155" s="11">
        <f t="shared" si="169"/>
        <v>12945.6</v>
      </c>
      <c r="BF155" s="3">
        <v>30</v>
      </c>
      <c r="BG155" s="14">
        <v>63.5</v>
      </c>
      <c r="BH155" s="11">
        <v>124</v>
      </c>
      <c r="BI155" s="11">
        <f t="shared" si="170"/>
        <v>7874</v>
      </c>
      <c r="BP155" s="11">
        <f t="shared" si="171"/>
        <v>0</v>
      </c>
      <c r="BW155" s="11">
        <f t="shared" si="172"/>
        <v>0</v>
      </c>
      <c r="CA155" s="3">
        <v>80</v>
      </c>
      <c r="CB155" s="14">
        <v>163.1</v>
      </c>
      <c r="CC155" s="11">
        <v>123</v>
      </c>
      <c r="CD155" s="11">
        <f t="shared" si="177"/>
        <v>20061.3</v>
      </c>
      <c r="CK155" s="11">
        <f t="shared" si="167"/>
        <v>0</v>
      </c>
      <c r="CR155" s="11">
        <f t="shared" si="174"/>
        <v>0</v>
      </c>
      <c r="CY155" s="11">
        <f t="shared" si="175"/>
        <v>0</v>
      </c>
      <c r="DF155" s="11">
        <f t="shared" si="176"/>
        <v>0</v>
      </c>
      <c r="DM155" s="11">
        <f t="shared" si="178"/>
        <v>0</v>
      </c>
      <c r="DQ155" s="3">
        <v>60</v>
      </c>
      <c r="DR155" s="14">
        <v>126.1</v>
      </c>
      <c r="DS155" s="11">
        <v>124</v>
      </c>
      <c r="DT155" s="11">
        <f t="shared" si="181"/>
        <v>15636.4</v>
      </c>
      <c r="DX155" s="3">
        <v>15</v>
      </c>
      <c r="DY155" s="14">
        <v>29.4</v>
      </c>
      <c r="DZ155" s="11">
        <v>124</v>
      </c>
      <c r="EA155" s="11">
        <f t="shared" si="179"/>
        <v>3645.6</v>
      </c>
      <c r="EE155" s="3">
        <v>30</v>
      </c>
      <c r="EF155" s="14">
        <v>63</v>
      </c>
      <c r="EG155" s="11">
        <v>124</v>
      </c>
      <c r="EH155" s="11">
        <f t="shared" si="180"/>
        <v>7812</v>
      </c>
      <c r="EL155" s="3">
        <v>30</v>
      </c>
      <c r="EM155" s="14">
        <v>60.2</v>
      </c>
      <c r="EN155" s="11">
        <v>124</v>
      </c>
      <c r="EO155" s="11">
        <f t="shared" si="193"/>
        <v>7464.8</v>
      </c>
      <c r="FC155" s="11">
        <f t="shared" si="183"/>
        <v>0</v>
      </c>
      <c r="FJ155" s="11">
        <f t="shared" si="185"/>
        <v>0</v>
      </c>
      <c r="FN155" s="3">
        <v>5</v>
      </c>
      <c r="FO155" s="14">
        <v>10.5</v>
      </c>
      <c r="FP155" s="11">
        <v>124</v>
      </c>
      <c r="FQ155" s="11">
        <f t="shared" si="186"/>
        <v>1302</v>
      </c>
      <c r="FX155" s="11">
        <f t="shared" si="187"/>
        <v>0</v>
      </c>
      <c r="GE155" s="11">
        <f t="shared" si="188"/>
        <v>0</v>
      </c>
      <c r="GI155" s="3">
        <v>40</v>
      </c>
      <c r="GJ155" s="14">
        <v>79.5</v>
      </c>
      <c r="GK155" s="11">
        <v>124</v>
      </c>
      <c r="GL155" s="11">
        <f>GJ155*GK155</f>
        <v>9858</v>
      </c>
      <c r="GS155" s="11">
        <f t="shared" si="189"/>
        <v>0</v>
      </c>
      <c r="GZ155" s="11">
        <f t="shared" si="190"/>
        <v>0</v>
      </c>
      <c r="HG155" s="11">
        <f t="shared" si="191"/>
        <v>0</v>
      </c>
      <c r="HN155" s="11">
        <f t="shared" si="192"/>
        <v>0</v>
      </c>
      <c r="HU155" s="11">
        <f t="shared" si="194"/>
        <v>0</v>
      </c>
      <c r="HY155" s="3">
        <v>40</v>
      </c>
      <c r="HZ155" s="14">
        <v>78.900000000000006</v>
      </c>
      <c r="IA155" s="11">
        <v>124</v>
      </c>
      <c r="IB155" s="11">
        <f>HZ155*IA155</f>
        <v>9783.6</v>
      </c>
      <c r="II155" s="11">
        <f t="shared" si="195"/>
        <v>0</v>
      </c>
      <c r="IP155" s="11">
        <f t="shared" si="196"/>
        <v>0</v>
      </c>
      <c r="IT155" s="3">
        <v>20</v>
      </c>
      <c r="IU155" s="14">
        <v>42.9</v>
      </c>
      <c r="IV155" s="11">
        <v>124</v>
      </c>
      <c r="IW155" s="11">
        <f t="shared" si="197"/>
        <v>5319.5999999999995</v>
      </c>
      <c r="JD155" s="11">
        <f t="shared" si="198"/>
        <v>0</v>
      </c>
      <c r="JK155" s="11">
        <f t="shared" si="199"/>
        <v>0</v>
      </c>
      <c r="JR155" s="11">
        <f t="shared" si="200"/>
        <v>0</v>
      </c>
      <c r="JY155" s="11">
        <f t="shared" si="201"/>
        <v>0</v>
      </c>
      <c r="KF155" s="11">
        <f t="shared" si="202"/>
        <v>0</v>
      </c>
      <c r="KM155" s="11">
        <f t="shared" si="203"/>
        <v>0</v>
      </c>
      <c r="KT155" s="11">
        <f t="shared" si="204"/>
        <v>0</v>
      </c>
      <c r="LA155" s="11">
        <f t="shared" si="205"/>
        <v>0</v>
      </c>
      <c r="LH155" s="11">
        <f t="shared" si="206"/>
        <v>0</v>
      </c>
      <c r="LL155" s="3">
        <v>35</v>
      </c>
      <c r="LM155" s="14">
        <v>69.3</v>
      </c>
      <c r="LN155" s="11">
        <v>124</v>
      </c>
      <c r="LO155" s="11">
        <f t="shared" si="127"/>
        <v>8593.1999999999989</v>
      </c>
      <c r="LV155" s="11">
        <f t="shared" si="207"/>
        <v>0</v>
      </c>
      <c r="LZ155" s="3">
        <v>180</v>
      </c>
      <c r="MA155" s="14">
        <v>366.1</v>
      </c>
      <c r="MB155" s="11">
        <v>121</v>
      </c>
      <c r="MC155" s="11">
        <f>MA155*MB155</f>
        <v>44298.100000000006</v>
      </c>
      <c r="MJ155" s="11">
        <f t="shared" si="208"/>
        <v>0</v>
      </c>
      <c r="MQ155" s="11">
        <f t="shared" si="209"/>
        <v>0</v>
      </c>
      <c r="MX155" s="11">
        <f t="shared" si="210"/>
        <v>0</v>
      </c>
      <c r="NB155" s="3">
        <v>55</v>
      </c>
      <c r="NC155" s="14">
        <v>113.8</v>
      </c>
      <c r="ND155" s="11">
        <v>124</v>
      </c>
      <c r="NE155" s="11">
        <f>NC155*ND155</f>
        <v>14111.199999999999</v>
      </c>
      <c r="NI155" s="3">
        <v>39</v>
      </c>
      <c r="NJ155" s="14">
        <v>81.599999999999994</v>
      </c>
      <c r="NK155" s="11">
        <v>124</v>
      </c>
      <c r="NL155" s="11">
        <f t="shared" ref="NL155:NL181" si="226">NJ155*NK155</f>
        <v>10118.4</v>
      </c>
      <c r="NP155" s="3">
        <v>60</v>
      </c>
      <c r="NQ155" s="14">
        <v>113.6</v>
      </c>
      <c r="NR155" s="11">
        <v>123</v>
      </c>
      <c r="NS155" s="11">
        <f t="shared" si="160"/>
        <v>13972.8</v>
      </c>
      <c r="NW155" s="3">
        <v>25</v>
      </c>
      <c r="NX155" s="14">
        <v>52.1</v>
      </c>
      <c r="NY155" s="11">
        <v>123</v>
      </c>
      <c r="NZ155" s="11">
        <f>NX155*NY155</f>
        <v>6408.3</v>
      </c>
      <c r="OG155" s="11">
        <f t="shared" si="212"/>
        <v>0</v>
      </c>
      <c r="ON155" s="11">
        <f t="shared" si="213"/>
        <v>0</v>
      </c>
      <c r="OU155" s="11">
        <f t="shared" si="214"/>
        <v>0</v>
      </c>
      <c r="PB155" s="11">
        <f t="shared" si="215"/>
        <v>0</v>
      </c>
      <c r="PF155" s="3">
        <v>50</v>
      </c>
      <c r="PG155" s="14">
        <v>97.6</v>
      </c>
      <c r="PH155" s="11">
        <v>123</v>
      </c>
      <c r="PI155" s="11">
        <f t="shared" si="140"/>
        <v>12004.8</v>
      </c>
      <c r="PP155" s="11">
        <f t="shared" si="216"/>
        <v>0</v>
      </c>
      <c r="PW155" s="11">
        <f t="shared" si="217"/>
        <v>0</v>
      </c>
      <c r="QD155" s="11">
        <f t="shared" si="218"/>
        <v>0</v>
      </c>
      <c r="QO155" s="3">
        <v>40</v>
      </c>
      <c r="QP155" s="14">
        <v>84.7</v>
      </c>
      <c r="QQ155" s="11">
        <v>124</v>
      </c>
      <c r="QR155" s="11">
        <f t="shared" ref="QR155:QR185" si="227">QP155*QQ155</f>
        <v>10502.800000000001</v>
      </c>
      <c r="QY155" s="11">
        <f t="shared" ref="QY155:QY218" si="228">QW155*QX155</f>
        <v>0</v>
      </c>
      <c r="RF155" s="11">
        <f t="shared" si="219"/>
        <v>0</v>
      </c>
      <c r="RT155" s="11">
        <f t="shared" si="220"/>
        <v>0</v>
      </c>
      <c r="SH155" s="11">
        <f t="shared" si="221"/>
        <v>0</v>
      </c>
      <c r="SO155" s="11">
        <f t="shared" ref="SO155:SO187" si="229">SM155*SN155</f>
        <v>0</v>
      </c>
      <c r="SV155" s="11">
        <f t="shared" si="222"/>
        <v>0</v>
      </c>
      <c r="SZ155" s="3">
        <v>30</v>
      </c>
      <c r="TA155" s="14">
        <v>63.4</v>
      </c>
      <c r="TB155" s="11">
        <v>126</v>
      </c>
      <c r="TC155" s="11">
        <f>TA155*TB155</f>
        <v>7988.4</v>
      </c>
      <c r="TG155" s="3">
        <v>25</v>
      </c>
      <c r="TH155" s="14">
        <v>52.2</v>
      </c>
      <c r="TI155" s="11">
        <v>126</v>
      </c>
      <c r="TJ155" s="11">
        <f t="shared" ref="TJ155:TJ183" si="230">TH155*TI155</f>
        <v>6577.2000000000007</v>
      </c>
      <c r="TN155" s="3">
        <v>25</v>
      </c>
      <c r="TO155" s="14">
        <v>52.6</v>
      </c>
      <c r="TP155" s="11">
        <v>127</v>
      </c>
      <c r="TQ155" s="11">
        <f t="shared" si="223"/>
        <v>6680.2</v>
      </c>
      <c r="UL155" s="11">
        <f t="shared" si="224"/>
        <v>0</v>
      </c>
      <c r="US155" s="11">
        <f t="shared" si="225"/>
        <v>0</v>
      </c>
    </row>
    <row r="156" spans="1:565" x14ac:dyDescent="0.2">
      <c r="A156" s="52">
        <v>44739</v>
      </c>
      <c r="B156" s="3">
        <v>30</v>
      </c>
      <c r="C156" s="14">
        <v>70.900000000000006</v>
      </c>
      <c r="D156" s="11">
        <v>123</v>
      </c>
      <c r="E156" s="29">
        <f t="shared" si="173"/>
        <v>8720.7000000000007</v>
      </c>
      <c r="L156" s="11">
        <f t="shared" si="162"/>
        <v>0</v>
      </c>
      <c r="AG156" s="11">
        <f t="shared" si="165"/>
        <v>0</v>
      </c>
      <c r="AN156" s="10"/>
      <c r="AR156" s="3">
        <v>30</v>
      </c>
      <c r="AS156" s="14">
        <v>73.099999999999994</v>
      </c>
      <c r="AT156" s="11">
        <v>124</v>
      </c>
      <c r="AU156" s="29">
        <f t="shared" si="166"/>
        <v>9064.4</v>
      </c>
      <c r="AY156" s="3">
        <v>25</v>
      </c>
      <c r="AZ156" s="14">
        <v>57.5</v>
      </c>
      <c r="BA156" s="11">
        <v>124</v>
      </c>
      <c r="BB156" s="29">
        <f t="shared" si="169"/>
        <v>7130</v>
      </c>
      <c r="BF156" s="3">
        <v>5</v>
      </c>
      <c r="BG156" s="14">
        <v>12.8</v>
      </c>
      <c r="BH156" s="11">
        <v>124</v>
      </c>
      <c r="BI156" s="29">
        <f t="shared" si="170"/>
        <v>1587.2</v>
      </c>
      <c r="BP156" s="11">
        <f t="shared" si="171"/>
        <v>0</v>
      </c>
      <c r="BW156" s="11">
        <f t="shared" si="172"/>
        <v>0</v>
      </c>
      <c r="CA156" s="3">
        <v>35</v>
      </c>
      <c r="CB156" s="14">
        <v>80.8</v>
      </c>
      <c r="CC156" s="11">
        <v>123</v>
      </c>
      <c r="CD156" s="11">
        <f t="shared" si="177"/>
        <v>9938.4</v>
      </c>
      <c r="CK156" s="11">
        <f t="shared" si="167"/>
        <v>0</v>
      </c>
      <c r="CR156" s="11">
        <f t="shared" si="174"/>
        <v>0</v>
      </c>
      <c r="CY156" s="11">
        <f t="shared" si="175"/>
        <v>0</v>
      </c>
      <c r="DF156" s="11">
        <f t="shared" si="176"/>
        <v>0</v>
      </c>
      <c r="DM156" s="11">
        <f t="shared" si="178"/>
        <v>0</v>
      </c>
      <c r="DQ156" s="3">
        <v>25</v>
      </c>
      <c r="DR156" s="14">
        <v>58.5</v>
      </c>
      <c r="DS156" s="11">
        <v>124</v>
      </c>
      <c r="DT156" s="29">
        <f t="shared" si="181"/>
        <v>7254</v>
      </c>
      <c r="DX156" s="3">
        <v>5</v>
      </c>
      <c r="DY156" s="14">
        <v>12.7</v>
      </c>
      <c r="DZ156" s="11">
        <v>124</v>
      </c>
      <c r="EA156" s="29">
        <f t="shared" si="179"/>
        <v>1574.8</v>
      </c>
      <c r="EE156" s="3">
        <v>10</v>
      </c>
      <c r="EF156" s="14">
        <v>19.7</v>
      </c>
      <c r="EG156" s="11">
        <v>124</v>
      </c>
      <c r="EH156" s="29">
        <f t="shared" si="180"/>
        <v>2442.7999999999997</v>
      </c>
      <c r="EL156" s="3">
        <v>5</v>
      </c>
      <c r="EM156" s="14">
        <v>10.5</v>
      </c>
      <c r="EN156" s="11">
        <v>124</v>
      </c>
      <c r="EO156" s="29">
        <f t="shared" si="193"/>
        <v>1302</v>
      </c>
      <c r="FC156" s="11">
        <f t="shared" si="183"/>
        <v>0</v>
      </c>
      <c r="FJ156" s="11">
        <f t="shared" si="185"/>
        <v>0</v>
      </c>
      <c r="FN156" s="3">
        <v>12</v>
      </c>
      <c r="FO156" s="14">
        <v>30.2</v>
      </c>
      <c r="FP156" s="11">
        <v>124</v>
      </c>
      <c r="FQ156" s="29">
        <f t="shared" si="186"/>
        <v>3744.7999999999997</v>
      </c>
      <c r="FX156" s="11">
        <f t="shared" si="187"/>
        <v>0</v>
      </c>
      <c r="GE156" s="11">
        <f t="shared" si="188"/>
        <v>0</v>
      </c>
      <c r="GL156" s="11">
        <f t="shared" ref="GL156:GL183" si="231">GJ156*GK156</f>
        <v>0</v>
      </c>
      <c r="GS156" s="11">
        <f t="shared" si="189"/>
        <v>0</v>
      </c>
      <c r="GZ156" s="11">
        <f t="shared" si="190"/>
        <v>0</v>
      </c>
      <c r="HG156" s="11">
        <f t="shared" si="191"/>
        <v>0</v>
      </c>
      <c r="HN156" s="11">
        <f t="shared" si="192"/>
        <v>0</v>
      </c>
      <c r="HU156" s="11">
        <f t="shared" si="194"/>
        <v>0</v>
      </c>
      <c r="HY156" s="3">
        <v>15</v>
      </c>
      <c r="HZ156" s="14">
        <v>35.299999999999997</v>
      </c>
      <c r="IA156" s="11">
        <v>124</v>
      </c>
      <c r="IB156" s="29">
        <f>HZ156*IA156</f>
        <v>4377.2</v>
      </c>
      <c r="II156" s="11">
        <f t="shared" si="195"/>
        <v>0</v>
      </c>
      <c r="IP156" s="11">
        <f t="shared" si="196"/>
        <v>0</v>
      </c>
      <c r="IW156" s="10"/>
      <c r="JD156" s="11">
        <f t="shared" si="198"/>
        <v>0</v>
      </c>
      <c r="JK156" s="11">
        <f t="shared" si="199"/>
        <v>0</v>
      </c>
      <c r="JR156" s="11">
        <f t="shared" si="200"/>
        <v>0</v>
      </c>
      <c r="JY156" s="11">
        <f t="shared" si="201"/>
        <v>0</v>
      </c>
      <c r="KF156" s="11">
        <f t="shared" si="202"/>
        <v>0</v>
      </c>
      <c r="KM156" s="11">
        <f t="shared" si="203"/>
        <v>0</v>
      </c>
      <c r="KT156" s="11">
        <f t="shared" si="204"/>
        <v>0</v>
      </c>
      <c r="LA156" s="11">
        <f t="shared" si="205"/>
        <v>0</v>
      </c>
      <c r="LH156" s="11">
        <f t="shared" si="206"/>
        <v>0</v>
      </c>
      <c r="LO156" s="11">
        <f t="shared" si="127"/>
        <v>0</v>
      </c>
      <c r="LV156" s="11">
        <f t="shared" si="207"/>
        <v>0</v>
      </c>
      <c r="LZ156" s="3">
        <v>65</v>
      </c>
      <c r="MA156" s="14">
        <v>139.19999999999999</v>
      </c>
      <c r="MB156" s="11">
        <v>121</v>
      </c>
      <c r="MC156" s="11">
        <f>MA156*MB156</f>
        <v>16843.199999999997</v>
      </c>
      <c r="MD156" s="11">
        <v>102000</v>
      </c>
      <c r="ME156" s="10">
        <v>176106</v>
      </c>
      <c r="MJ156" s="11">
        <f t="shared" si="208"/>
        <v>0</v>
      </c>
      <c r="MQ156" s="11">
        <f t="shared" si="209"/>
        <v>0</v>
      </c>
      <c r="MX156" s="11">
        <f t="shared" si="210"/>
        <v>0</v>
      </c>
      <c r="NB156" s="3">
        <v>20</v>
      </c>
      <c r="NC156" s="14">
        <v>43.3</v>
      </c>
      <c r="ND156" s="11">
        <v>124</v>
      </c>
      <c r="NE156" s="29">
        <f t="shared" si="211"/>
        <v>5369.2</v>
      </c>
      <c r="NF156" s="11">
        <v>40000</v>
      </c>
      <c r="NG156" s="11">
        <v>80465</v>
      </c>
      <c r="NI156" s="3">
        <v>35</v>
      </c>
      <c r="NJ156" s="14">
        <v>62.6</v>
      </c>
      <c r="NK156" s="11">
        <v>124</v>
      </c>
      <c r="NL156" s="11">
        <f t="shared" si="226"/>
        <v>7762.4000000000005</v>
      </c>
      <c r="NN156" s="10">
        <v>30479</v>
      </c>
      <c r="NP156" s="3">
        <v>20</v>
      </c>
      <c r="NQ156" s="14">
        <v>41.4</v>
      </c>
      <c r="NR156" s="11">
        <v>123</v>
      </c>
      <c r="NS156" s="29">
        <f t="shared" si="160"/>
        <v>5092.2</v>
      </c>
      <c r="NZ156" s="10"/>
      <c r="OG156" s="11">
        <f t="shared" si="212"/>
        <v>0</v>
      </c>
      <c r="ON156" s="11">
        <f t="shared" si="213"/>
        <v>0</v>
      </c>
      <c r="OU156" s="11">
        <f t="shared" si="214"/>
        <v>0</v>
      </c>
      <c r="PB156" s="11">
        <f t="shared" si="215"/>
        <v>0</v>
      </c>
      <c r="PI156" s="11">
        <f t="shared" si="140"/>
        <v>0</v>
      </c>
      <c r="PP156" s="11">
        <f t="shared" si="216"/>
        <v>0</v>
      </c>
      <c r="PW156" s="11">
        <f t="shared" si="217"/>
        <v>0</v>
      </c>
      <c r="QD156" s="11">
        <f t="shared" si="218"/>
        <v>0</v>
      </c>
      <c r="QR156" s="11">
        <f t="shared" si="227"/>
        <v>0</v>
      </c>
      <c r="QY156" s="11">
        <f t="shared" si="228"/>
        <v>0</v>
      </c>
      <c r="RF156" s="11">
        <f t="shared" si="219"/>
        <v>0</v>
      </c>
      <c r="RT156" s="10"/>
      <c r="SH156" s="11">
        <f t="shared" si="221"/>
        <v>0</v>
      </c>
      <c r="SO156" s="11">
        <f t="shared" si="229"/>
        <v>0</v>
      </c>
      <c r="SV156" s="11">
        <f t="shared" si="222"/>
        <v>0</v>
      </c>
      <c r="TC156" s="10"/>
      <c r="TJ156" s="11">
        <f t="shared" si="230"/>
        <v>0</v>
      </c>
      <c r="TQ156" s="10"/>
      <c r="UL156" s="11">
        <f t="shared" si="224"/>
        <v>0</v>
      </c>
      <c r="US156" s="11">
        <f t="shared" si="225"/>
        <v>0</v>
      </c>
    </row>
    <row r="157" spans="1:565" x14ac:dyDescent="0.2">
      <c r="A157" s="52">
        <v>44740</v>
      </c>
      <c r="B157" s="3">
        <v>40</v>
      </c>
      <c r="C157" s="14">
        <v>72.599999999999994</v>
      </c>
      <c r="D157" s="11">
        <v>121</v>
      </c>
      <c r="E157" s="11">
        <f t="shared" si="173"/>
        <v>8784.5999999999985</v>
      </c>
      <c r="I157" s="3">
        <v>5</v>
      </c>
      <c r="J157" s="14">
        <v>8.3000000000000007</v>
      </c>
      <c r="K157" s="11">
        <v>122</v>
      </c>
      <c r="L157" s="11">
        <f t="shared" si="162"/>
        <v>1012.6000000000001</v>
      </c>
      <c r="AG157" s="11">
        <f t="shared" si="165"/>
        <v>0</v>
      </c>
      <c r="AK157" s="3">
        <v>10</v>
      </c>
      <c r="AL157" s="14">
        <v>18.5</v>
      </c>
      <c r="AM157" s="11">
        <v>124</v>
      </c>
      <c r="AN157" s="11">
        <f t="shared" si="184"/>
        <v>2294</v>
      </c>
      <c r="AR157" s="3">
        <v>30</v>
      </c>
      <c r="AS157" s="14">
        <v>55.8</v>
      </c>
      <c r="AT157" s="11">
        <v>122</v>
      </c>
      <c r="AU157" s="11">
        <f t="shared" si="166"/>
        <v>6807.5999999999995</v>
      </c>
      <c r="AY157" s="3">
        <v>25</v>
      </c>
      <c r="AZ157" s="14">
        <v>48.6</v>
      </c>
      <c r="BA157" s="11">
        <v>122</v>
      </c>
      <c r="BB157" s="11">
        <f t="shared" si="169"/>
        <v>5929.2</v>
      </c>
      <c r="BF157" s="3">
        <v>10</v>
      </c>
      <c r="BG157" s="14">
        <v>17.5</v>
      </c>
      <c r="BH157" s="11">
        <v>122</v>
      </c>
      <c r="BI157" s="11">
        <f t="shared" si="170"/>
        <v>2135</v>
      </c>
      <c r="BP157" s="11">
        <f t="shared" si="171"/>
        <v>0</v>
      </c>
      <c r="BW157" s="11">
        <f t="shared" si="172"/>
        <v>0</v>
      </c>
      <c r="CA157" s="3">
        <v>35</v>
      </c>
      <c r="CB157" s="14">
        <v>67.8</v>
      </c>
      <c r="CC157" s="11">
        <v>121</v>
      </c>
      <c r="CD157" s="11">
        <f t="shared" si="177"/>
        <v>8203.7999999999993</v>
      </c>
      <c r="CK157" s="11">
        <f t="shared" si="167"/>
        <v>0</v>
      </c>
      <c r="CR157" s="11">
        <f t="shared" si="174"/>
        <v>0</v>
      </c>
      <c r="CY157" s="11">
        <f t="shared" si="175"/>
        <v>0</v>
      </c>
      <c r="DF157" s="11">
        <f t="shared" si="176"/>
        <v>0</v>
      </c>
      <c r="DM157" s="11">
        <f t="shared" si="178"/>
        <v>0</v>
      </c>
      <c r="DT157" s="29">
        <f t="shared" si="181"/>
        <v>0</v>
      </c>
      <c r="DX157" s="3">
        <v>12</v>
      </c>
      <c r="DY157" s="14">
        <v>23.3</v>
      </c>
      <c r="DZ157" s="11">
        <v>122</v>
      </c>
      <c r="EA157" s="11">
        <f t="shared" si="179"/>
        <v>2842.6</v>
      </c>
      <c r="EE157" s="3">
        <v>10</v>
      </c>
      <c r="EF157" s="14">
        <v>20.6</v>
      </c>
      <c r="EG157" s="11">
        <v>122</v>
      </c>
      <c r="EH157" s="11">
        <f t="shared" si="180"/>
        <v>2513.2000000000003</v>
      </c>
      <c r="EL157" s="3">
        <v>15</v>
      </c>
      <c r="EM157" s="14">
        <v>26.1</v>
      </c>
      <c r="EN157" s="11">
        <v>122</v>
      </c>
      <c r="EO157" s="11">
        <f t="shared" si="193"/>
        <v>3184.2000000000003</v>
      </c>
      <c r="FC157" s="11">
        <f t="shared" si="183"/>
        <v>0</v>
      </c>
      <c r="FJ157" s="11">
        <f t="shared" si="185"/>
        <v>0</v>
      </c>
      <c r="FN157" s="3">
        <v>5</v>
      </c>
      <c r="FO157" s="14">
        <v>8.6</v>
      </c>
      <c r="FP157" s="11">
        <v>122</v>
      </c>
      <c r="FQ157" s="11">
        <f t="shared" si="186"/>
        <v>1049.2</v>
      </c>
      <c r="FX157" s="11">
        <f t="shared" si="187"/>
        <v>0</v>
      </c>
      <c r="GE157" s="11">
        <f t="shared" si="188"/>
        <v>0</v>
      </c>
      <c r="GI157" s="3">
        <v>10</v>
      </c>
      <c r="GJ157" s="14">
        <v>19.8</v>
      </c>
      <c r="GK157" s="11">
        <v>122</v>
      </c>
      <c r="GL157" s="11">
        <f t="shared" si="231"/>
        <v>2415.6</v>
      </c>
      <c r="GS157" s="11">
        <f t="shared" si="189"/>
        <v>0</v>
      </c>
      <c r="GZ157" s="11">
        <f t="shared" si="190"/>
        <v>0</v>
      </c>
      <c r="HG157" s="11">
        <f t="shared" si="191"/>
        <v>0</v>
      </c>
      <c r="HN157" s="11">
        <f t="shared" si="192"/>
        <v>0</v>
      </c>
      <c r="HU157" s="11">
        <f t="shared" si="194"/>
        <v>0</v>
      </c>
      <c r="HY157" s="3">
        <v>10</v>
      </c>
      <c r="HZ157" s="14">
        <v>17.7</v>
      </c>
      <c r="IA157" s="11">
        <v>122</v>
      </c>
      <c r="IB157" s="11">
        <f>HZ157*IA157</f>
        <v>2159.4</v>
      </c>
      <c r="II157" s="11">
        <f t="shared" si="195"/>
        <v>0</v>
      </c>
      <c r="IP157" s="11">
        <f t="shared" si="196"/>
        <v>0</v>
      </c>
      <c r="IT157" s="3">
        <v>10</v>
      </c>
      <c r="IU157" s="14">
        <v>18.100000000000001</v>
      </c>
      <c r="IV157" s="11">
        <v>122</v>
      </c>
      <c r="IW157" s="11">
        <f t="shared" si="197"/>
        <v>2208.2000000000003</v>
      </c>
      <c r="JD157" s="11">
        <f t="shared" si="198"/>
        <v>0</v>
      </c>
      <c r="JK157" s="11">
        <f t="shared" si="199"/>
        <v>0</v>
      </c>
      <c r="JR157" s="11">
        <f t="shared" si="200"/>
        <v>0</v>
      </c>
      <c r="JY157" s="11">
        <f t="shared" si="201"/>
        <v>0</v>
      </c>
      <c r="KF157" s="11">
        <f t="shared" si="202"/>
        <v>0</v>
      </c>
      <c r="KM157" s="11">
        <f t="shared" si="203"/>
        <v>0</v>
      </c>
      <c r="KT157" s="11">
        <f t="shared" si="204"/>
        <v>0</v>
      </c>
      <c r="LA157" s="11">
        <f t="shared" si="205"/>
        <v>0</v>
      </c>
      <c r="LH157" s="11">
        <f t="shared" si="206"/>
        <v>0</v>
      </c>
      <c r="LL157" s="3">
        <v>15</v>
      </c>
      <c r="LM157" s="14">
        <v>27</v>
      </c>
      <c r="LN157" s="11">
        <v>122</v>
      </c>
      <c r="LO157" s="11">
        <f t="shared" ref="LO157:LO183" si="232">LM157*LN157</f>
        <v>3294</v>
      </c>
      <c r="LV157" s="11">
        <f t="shared" si="207"/>
        <v>0</v>
      </c>
      <c r="LZ157" s="3">
        <v>40</v>
      </c>
      <c r="MA157" s="14">
        <v>79.7</v>
      </c>
      <c r="MB157" s="11">
        <v>120</v>
      </c>
      <c r="MC157" s="11">
        <f>MA157*MB157</f>
        <v>9564</v>
      </c>
      <c r="ME157" s="11">
        <v>70106</v>
      </c>
      <c r="MJ157" s="11">
        <f t="shared" si="208"/>
        <v>0</v>
      </c>
      <c r="MQ157" s="11">
        <f t="shared" si="209"/>
        <v>0</v>
      </c>
      <c r="MX157" s="11">
        <f t="shared" si="210"/>
        <v>0</v>
      </c>
      <c r="NB157" s="3">
        <v>25</v>
      </c>
      <c r="NC157" s="14">
        <v>46.6</v>
      </c>
      <c r="ND157" s="11">
        <v>122</v>
      </c>
      <c r="NE157" s="11">
        <f t="shared" si="211"/>
        <v>5685.2</v>
      </c>
      <c r="NL157" s="11">
        <f t="shared" si="226"/>
        <v>0</v>
      </c>
      <c r="NN157" s="126">
        <v>48868</v>
      </c>
      <c r="NP157" s="3">
        <v>20</v>
      </c>
      <c r="NQ157" s="14">
        <v>35.700000000000003</v>
      </c>
      <c r="NR157" s="11">
        <v>121</v>
      </c>
      <c r="NS157" s="11">
        <f t="shared" si="160"/>
        <v>4319.7000000000007</v>
      </c>
      <c r="NW157" s="3">
        <v>10</v>
      </c>
      <c r="NX157" s="14">
        <v>21.3</v>
      </c>
      <c r="NY157" s="11">
        <v>121</v>
      </c>
      <c r="NZ157" s="11">
        <f t="shared" ref="NZ157:NZ183" si="233">NX157*NY157</f>
        <v>2577.3000000000002</v>
      </c>
      <c r="OG157" s="11">
        <f t="shared" si="212"/>
        <v>0</v>
      </c>
      <c r="ON157" s="11">
        <f t="shared" si="213"/>
        <v>0</v>
      </c>
      <c r="OU157" s="11">
        <f t="shared" si="214"/>
        <v>0</v>
      </c>
      <c r="PB157" s="11">
        <f t="shared" si="215"/>
        <v>0</v>
      </c>
      <c r="PF157" s="3">
        <v>10</v>
      </c>
      <c r="PG157" s="14">
        <v>19.100000000000001</v>
      </c>
      <c r="PH157" s="11">
        <v>121</v>
      </c>
      <c r="PI157" s="11">
        <f t="shared" ref="PI157:PI183" si="234">PG157*PH157</f>
        <v>2311.1000000000004</v>
      </c>
      <c r="PP157" s="11">
        <f t="shared" si="216"/>
        <v>0</v>
      </c>
      <c r="PW157" s="11">
        <f t="shared" si="217"/>
        <v>0</v>
      </c>
      <c r="QD157" s="11">
        <f t="shared" si="218"/>
        <v>0</v>
      </c>
      <c r="QO157" s="3">
        <v>10</v>
      </c>
      <c r="QP157" s="14">
        <v>20.6</v>
      </c>
      <c r="QQ157" s="11">
        <v>122</v>
      </c>
      <c r="QR157" s="11">
        <f t="shared" si="227"/>
        <v>2513.2000000000003</v>
      </c>
      <c r="QY157" s="11">
        <f t="shared" si="228"/>
        <v>0</v>
      </c>
      <c r="RF157" s="11">
        <f t="shared" si="219"/>
        <v>0</v>
      </c>
      <c r="RT157" s="11">
        <f t="shared" si="220"/>
        <v>0</v>
      </c>
      <c r="SH157" s="11">
        <f t="shared" si="221"/>
        <v>0</v>
      </c>
      <c r="SO157" s="11">
        <f t="shared" si="229"/>
        <v>0</v>
      </c>
      <c r="SV157" s="11">
        <f t="shared" si="222"/>
        <v>0</v>
      </c>
      <c r="SZ157" s="3">
        <v>15</v>
      </c>
      <c r="TA157" s="14">
        <v>25.5</v>
      </c>
      <c r="TB157" s="11">
        <v>124</v>
      </c>
      <c r="TC157" s="11">
        <f>TA157*TB157</f>
        <v>3162</v>
      </c>
      <c r="TG157" s="3">
        <v>10</v>
      </c>
      <c r="TH157" s="14">
        <v>17.899999999999999</v>
      </c>
      <c r="TI157" s="11">
        <v>124</v>
      </c>
      <c r="TJ157" s="11">
        <f t="shared" si="230"/>
        <v>2219.6</v>
      </c>
      <c r="TN157" s="3">
        <v>10</v>
      </c>
      <c r="TO157" s="14">
        <v>19.399999999999999</v>
      </c>
      <c r="TP157" s="11">
        <v>125</v>
      </c>
      <c r="TQ157" s="11">
        <f t="shared" si="223"/>
        <v>2425</v>
      </c>
      <c r="UE157" s="11">
        <f t="shared" ref="UE157:UE158" si="235">UC157*UD157</f>
        <v>0</v>
      </c>
      <c r="UL157" s="11">
        <f t="shared" si="224"/>
        <v>0</v>
      </c>
      <c r="US157" s="11">
        <f t="shared" si="225"/>
        <v>0</v>
      </c>
    </row>
    <row r="158" spans="1:565" x14ac:dyDescent="0.2">
      <c r="A158" s="52">
        <v>44741</v>
      </c>
      <c r="B158" s="3">
        <v>90</v>
      </c>
      <c r="C158" s="14">
        <v>195.5</v>
      </c>
      <c r="D158" s="11">
        <v>117</v>
      </c>
      <c r="E158" s="11">
        <f t="shared" si="173"/>
        <v>22873.5</v>
      </c>
      <c r="I158" s="3">
        <v>15</v>
      </c>
      <c r="J158" s="14">
        <v>35.5</v>
      </c>
      <c r="K158" s="11">
        <v>118</v>
      </c>
      <c r="L158" s="11">
        <f t="shared" si="162"/>
        <v>4189</v>
      </c>
      <c r="AG158" s="11">
        <f t="shared" si="165"/>
        <v>0</v>
      </c>
      <c r="AK158" s="3">
        <v>10</v>
      </c>
      <c r="AL158" s="14">
        <v>21.9</v>
      </c>
      <c r="AM158" s="11">
        <v>120</v>
      </c>
      <c r="AN158" s="11">
        <f t="shared" si="184"/>
        <v>2628</v>
      </c>
      <c r="AR158" s="3">
        <v>40</v>
      </c>
      <c r="AS158" s="14">
        <v>85.5</v>
      </c>
      <c r="AT158" s="11">
        <v>118</v>
      </c>
      <c r="AU158" s="11">
        <f t="shared" si="166"/>
        <v>10089</v>
      </c>
      <c r="AY158" s="3">
        <v>30</v>
      </c>
      <c r="AZ158" s="14">
        <v>66.7</v>
      </c>
      <c r="BA158" s="11">
        <v>118</v>
      </c>
      <c r="BB158" s="11">
        <f t="shared" si="169"/>
        <v>7870.6</v>
      </c>
      <c r="BF158" s="3">
        <v>10</v>
      </c>
      <c r="BG158" s="14">
        <v>20.5</v>
      </c>
      <c r="BH158" s="11">
        <v>118</v>
      </c>
      <c r="BI158" s="11">
        <f t="shared" si="170"/>
        <v>2419</v>
      </c>
      <c r="BP158" s="11">
        <f t="shared" si="171"/>
        <v>0</v>
      </c>
      <c r="BW158" s="11">
        <f t="shared" si="172"/>
        <v>0</v>
      </c>
      <c r="CA158" s="3">
        <v>50</v>
      </c>
      <c r="CB158" s="14">
        <v>111.5</v>
      </c>
      <c r="CC158" s="11">
        <v>117</v>
      </c>
      <c r="CD158" s="11">
        <f t="shared" si="177"/>
        <v>13045.5</v>
      </c>
      <c r="CK158" s="11">
        <f t="shared" si="167"/>
        <v>0</v>
      </c>
      <c r="CR158" s="11">
        <f t="shared" si="174"/>
        <v>0</v>
      </c>
      <c r="CY158" s="11">
        <f t="shared" si="175"/>
        <v>0</v>
      </c>
      <c r="DF158" s="11">
        <f t="shared" si="176"/>
        <v>0</v>
      </c>
      <c r="DM158" s="11">
        <f t="shared" si="178"/>
        <v>0</v>
      </c>
      <c r="DQ158" s="3">
        <v>25</v>
      </c>
      <c r="DR158" s="14">
        <v>56.6</v>
      </c>
      <c r="DS158" s="11">
        <v>118</v>
      </c>
      <c r="DT158" s="29">
        <f t="shared" si="181"/>
        <v>6678.8</v>
      </c>
      <c r="DX158" s="3">
        <v>5</v>
      </c>
      <c r="DY158" s="14">
        <v>10.8</v>
      </c>
      <c r="DZ158" s="11">
        <v>118</v>
      </c>
      <c r="EA158" s="11">
        <f t="shared" si="179"/>
        <v>1274.4000000000001</v>
      </c>
      <c r="EE158" s="3">
        <v>15</v>
      </c>
      <c r="EF158" s="14">
        <v>28.6</v>
      </c>
      <c r="EG158" s="11">
        <v>118</v>
      </c>
      <c r="EH158" s="11">
        <f t="shared" si="180"/>
        <v>3374.8</v>
      </c>
      <c r="EL158" s="3">
        <v>5</v>
      </c>
      <c r="EM158" s="14">
        <v>11</v>
      </c>
      <c r="EN158" s="11">
        <v>118</v>
      </c>
      <c r="EO158" s="11">
        <f t="shared" si="193"/>
        <v>1298</v>
      </c>
      <c r="FC158" s="11">
        <f t="shared" si="183"/>
        <v>0</v>
      </c>
      <c r="FJ158" s="11">
        <f t="shared" si="185"/>
        <v>0</v>
      </c>
      <c r="FN158" s="3">
        <v>5</v>
      </c>
      <c r="FO158" s="14">
        <v>10.5</v>
      </c>
      <c r="FP158" s="11">
        <v>118</v>
      </c>
      <c r="FQ158" s="11">
        <f t="shared" si="186"/>
        <v>1239</v>
      </c>
      <c r="FX158" s="11">
        <f t="shared" si="187"/>
        <v>0</v>
      </c>
      <c r="GE158" s="11">
        <f t="shared" si="188"/>
        <v>0</v>
      </c>
      <c r="GI158" s="3">
        <v>14</v>
      </c>
      <c r="GJ158" s="14">
        <v>31.5</v>
      </c>
      <c r="GK158" s="11">
        <v>118</v>
      </c>
      <c r="GL158" s="11">
        <f t="shared" si="231"/>
        <v>3717</v>
      </c>
      <c r="GS158" s="11">
        <f t="shared" si="189"/>
        <v>0</v>
      </c>
      <c r="GZ158" s="11">
        <f t="shared" si="190"/>
        <v>0</v>
      </c>
      <c r="HG158" s="11">
        <f t="shared" si="191"/>
        <v>0</v>
      </c>
      <c r="HN158" s="11">
        <f t="shared" si="192"/>
        <v>0</v>
      </c>
      <c r="HU158" s="11">
        <f t="shared" si="194"/>
        <v>0</v>
      </c>
      <c r="HY158" s="3">
        <v>20</v>
      </c>
      <c r="HZ158" s="14">
        <v>44.4</v>
      </c>
      <c r="IA158" s="11">
        <v>118</v>
      </c>
      <c r="IB158" s="11">
        <f t="shared" ref="IB158:IB186" si="236">HZ158*IA158</f>
        <v>5239.2</v>
      </c>
      <c r="II158" s="11">
        <f t="shared" si="195"/>
        <v>0</v>
      </c>
      <c r="IP158" s="11">
        <f t="shared" si="196"/>
        <v>0</v>
      </c>
      <c r="IT158" s="3">
        <v>10</v>
      </c>
      <c r="IU158" s="14">
        <v>19.7</v>
      </c>
      <c r="IV158" s="11">
        <v>118</v>
      </c>
      <c r="IW158" s="11">
        <f t="shared" si="197"/>
        <v>2324.6</v>
      </c>
      <c r="IY158" s="11" t="s">
        <v>49</v>
      </c>
      <c r="JD158" s="11">
        <f t="shared" si="198"/>
        <v>0</v>
      </c>
      <c r="JK158" s="11">
        <f t="shared" si="199"/>
        <v>0</v>
      </c>
      <c r="JR158" s="11">
        <f t="shared" si="200"/>
        <v>0</v>
      </c>
      <c r="JY158" s="11">
        <f t="shared" si="201"/>
        <v>0</v>
      </c>
      <c r="KF158" s="11">
        <f t="shared" si="202"/>
        <v>0</v>
      </c>
      <c r="KM158" s="11">
        <f t="shared" si="203"/>
        <v>0</v>
      </c>
      <c r="KT158" s="11">
        <f t="shared" si="204"/>
        <v>0</v>
      </c>
      <c r="LA158" s="11">
        <f t="shared" si="205"/>
        <v>0</v>
      </c>
      <c r="LH158" s="11">
        <f t="shared" si="206"/>
        <v>0</v>
      </c>
      <c r="LL158" s="3">
        <v>15</v>
      </c>
      <c r="LM158" s="14">
        <v>34.5</v>
      </c>
      <c r="LN158" s="11">
        <v>118</v>
      </c>
      <c r="LO158" s="11">
        <f t="shared" si="232"/>
        <v>4071</v>
      </c>
      <c r="LV158" s="11">
        <f t="shared" si="207"/>
        <v>0</v>
      </c>
      <c r="LZ158" s="3">
        <v>55</v>
      </c>
      <c r="MA158" s="14">
        <v>126.6</v>
      </c>
      <c r="MB158" s="11">
        <v>116</v>
      </c>
      <c r="MC158" s="11">
        <f>MA158*MB158</f>
        <v>14685.599999999999</v>
      </c>
      <c r="MJ158" s="11">
        <f t="shared" si="208"/>
        <v>0</v>
      </c>
      <c r="MQ158" s="11">
        <f t="shared" si="209"/>
        <v>0</v>
      </c>
      <c r="MX158" s="11">
        <f t="shared" si="210"/>
        <v>0</v>
      </c>
      <c r="NB158" s="3">
        <v>20</v>
      </c>
      <c r="NC158" s="14">
        <v>45.2</v>
      </c>
      <c r="ND158" s="11">
        <v>115</v>
      </c>
      <c r="NE158" s="11">
        <f t="shared" si="211"/>
        <v>5198</v>
      </c>
      <c r="NF158" s="11">
        <v>3648</v>
      </c>
      <c r="NI158" s="3">
        <v>9</v>
      </c>
      <c r="NJ158" s="14">
        <v>19.8</v>
      </c>
      <c r="NK158" s="11">
        <v>118</v>
      </c>
      <c r="NL158" s="11">
        <f t="shared" si="226"/>
        <v>2336.4</v>
      </c>
      <c r="NP158" s="3">
        <v>40</v>
      </c>
      <c r="NQ158" s="14">
        <v>82</v>
      </c>
      <c r="NR158" s="11">
        <v>118</v>
      </c>
      <c r="NS158" s="11">
        <f t="shared" si="160"/>
        <v>9676</v>
      </c>
      <c r="NW158" s="3">
        <v>15</v>
      </c>
      <c r="NX158" s="14">
        <v>35.6</v>
      </c>
      <c r="NY158" s="11">
        <v>117</v>
      </c>
      <c r="NZ158" s="11">
        <f t="shared" si="233"/>
        <v>4165.2</v>
      </c>
      <c r="OG158" s="11">
        <f t="shared" si="212"/>
        <v>0</v>
      </c>
      <c r="ON158" s="11">
        <f t="shared" si="213"/>
        <v>0</v>
      </c>
      <c r="OU158" s="11">
        <f t="shared" si="214"/>
        <v>0</v>
      </c>
      <c r="PB158" s="11">
        <f t="shared" si="215"/>
        <v>0</v>
      </c>
      <c r="PF158" s="3">
        <v>10</v>
      </c>
      <c r="PG158" s="14">
        <v>22.5</v>
      </c>
      <c r="PH158" s="11">
        <v>117</v>
      </c>
      <c r="PI158" s="11">
        <f t="shared" si="234"/>
        <v>2632.5</v>
      </c>
      <c r="PP158" s="11">
        <f t="shared" si="216"/>
        <v>0</v>
      </c>
      <c r="PW158" s="11">
        <f t="shared" si="217"/>
        <v>0</v>
      </c>
      <c r="QD158" s="11">
        <f t="shared" si="218"/>
        <v>0</v>
      </c>
      <c r="QO158" s="3">
        <v>20</v>
      </c>
      <c r="QP158" s="14">
        <v>45.7</v>
      </c>
      <c r="QQ158" s="11">
        <v>118</v>
      </c>
      <c r="QR158" s="11">
        <f t="shared" si="227"/>
        <v>5392.6</v>
      </c>
      <c r="QY158" s="11">
        <f t="shared" si="228"/>
        <v>0</v>
      </c>
      <c r="RF158" s="11">
        <f t="shared" si="219"/>
        <v>0</v>
      </c>
      <c r="RT158" s="11">
        <f t="shared" si="220"/>
        <v>0</v>
      </c>
      <c r="SH158" s="11">
        <f t="shared" si="221"/>
        <v>0</v>
      </c>
      <c r="SO158" s="11">
        <f t="shared" si="229"/>
        <v>0</v>
      </c>
      <c r="SV158" s="11">
        <f t="shared" si="222"/>
        <v>0</v>
      </c>
      <c r="SZ158" s="3">
        <v>10</v>
      </c>
      <c r="TA158" s="14">
        <v>18.100000000000001</v>
      </c>
      <c r="TB158" s="11">
        <v>120</v>
      </c>
      <c r="TC158" s="11">
        <f>TA158*TB158</f>
        <v>2172</v>
      </c>
      <c r="TG158" s="3">
        <v>10</v>
      </c>
      <c r="TH158" s="14">
        <v>19</v>
      </c>
      <c r="TI158" s="11">
        <v>120</v>
      </c>
      <c r="TJ158" s="11">
        <f t="shared" si="230"/>
        <v>2280</v>
      </c>
      <c r="TN158" s="3">
        <v>15</v>
      </c>
      <c r="TO158" s="14">
        <v>32.6</v>
      </c>
      <c r="TP158" s="11">
        <v>121</v>
      </c>
      <c r="TQ158" s="11">
        <f t="shared" si="223"/>
        <v>3944.6000000000004</v>
      </c>
      <c r="UE158" s="11">
        <f t="shared" si="235"/>
        <v>0</v>
      </c>
      <c r="UL158" s="11">
        <f t="shared" si="224"/>
        <v>0</v>
      </c>
      <c r="US158" s="11">
        <f t="shared" si="225"/>
        <v>0</v>
      </c>
    </row>
    <row r="159" spans="1:565" x14ac:dyDescent="0.2">
      <c r="A159" s="52">
        <v>44742</v>
      </c>
      <c r="B159" s="3">
        <v>60</v>
      </c>
      <c r="C159" s="14">
        <v>128.5</v>
      </c>
      <c r="D159" s="11">
        <v>114</v>
      </c>
      <c r="E159" s="11">
        <f t="shared" si="173"/>
        <v>14649</v>
      </c>
      <c r="I159" s="3">
        <v>10</v>
      </c>
      <c r="J159" s="14">
        <v>21.8</v>
      </c>
      <c r="K159" s="11">
        <v>115</v>
      </c>
      <c r="L159" s="11">
        <f t="shared" si="162"/>
        <v>2507</v>
      </c>
      <c r="AG159" s="11">
        <f t="shared" si="165"/>
        <v>0</v>
      </c>
      <c r="AN159" s="11">
        <f t="shared" si="184"/>
        <v>0</v>
      </c>
      <c r="AR159" s="3">
        <v>20</v>
      </c>
      <c r="AS159" s="14">
        <v>33.5</v>
      </c>
      <c r="AT159" s="11">
        <v>115</v>
      </c>
      <c r="AU159" s="11">
        <f t="shared" si="166"/>
        <v>3852.5</v>
      </c>
      <c r="AY159" s="3">
        <v>10</v>
      </c>
      <c r="AZ159" s="14">
        <v>22.4</v>
      </c>
      <c r="BA159" s="11">
        <v>115</v>
      </c>
      <c r="BB159" s="11">
        <f t="shared" si="169"/>
        <v>2576</v>
      </c>
      <c r="BF159" s="3">
        <v>7</v>
      </c>
      <c r="BG159" s="14">
        <v>15.1</v>
      </c>
      <c r="BH159" s="11">
        <v>115</v>
      </c>
      <c r="BI159" s="11">
        <f t="shared" si="170"/>
        <v>1736.5</v>
      </c>
      <c r="BP159" s="11">
        <f t="shared" si="171"/>
        <v>0</v>
      </c>
      <c r="BW159" s="11">
        <f t="shared" si="172"/>
        <v>0</v>
      </c>
      <c r="CA159" s="3">
        <v>35</v>
      </c>
      <c r="CB159" s="14">
        <v>78.599999999999994</v>
      </c>
      <c r="CC159" s="11">
        <v>114</v>
      </c>
      <c r="CD159" s="11">
        <f t="shared" si="177"/>
        <v>8960.4</v>
      </c>
      <c r="CK159" s="11">
        <f t="shared" si="167"/>
        <v>0</v>
      </c>
      <c r="CR159" s="11">
        <f t="shared" si="174"/>
        <v>0</v>
      </c>
      <c r="CY159" s="11">
        <f t="shared" si="175"/>
        <v>0</v>
      </c>
      <c r="DF159" s="11">
        <f t="shared" si="176"/>
        <v>0</v>
      </c>
      <c r="DM159" s="11">
        <f t="shared" si="178"/>
        <v>0</v>
      </c>
      <c r="DQ159" s="3">
        <v>25</v>
      </c>
      <c r="DR159" s="14">
        <v>52.2</v>
      </c>
      <c r="DS159" s="11">
        <v>115</v>
      </c>
      <c r="DT159" s="11">
        <f t="shared" si="181"/>
        <v>6003</v>
      </c>
      <c r="DX159" s="3">
        <v>10</v>
      </c>
      <c r="DY159" s="14">
        <v>22.2</v>
      </c>
      <c r="DZ159" s="11">
        <v>115</v>
      </c>
      <c r="EA159" s="11">
        <f t="shared" si="179"/>
        <v>2553</v>
      </c>
      <c r="EH159" s="11">
        <f t="shared" si="180"/>
        <v>0</v>
      </c>
      <c r="EL159" s="3">
        <v>15</v>
      </c>
      <c r="EM159" s="14">
        <v>33.6</v>
      </c>
      <c r="EN159" s="11">
        <v>115</v>
      </c>
      <c r="EO159" s="11">
        <f t="shared" si="193"/>
        <v>3864</v>
      </c>
      <c r="FC159" s="11">
        <f t="shared" si="183"/>
        <v>0</v>
      </c>
      <c r="FJ159" s="11">
        <f t="shared" si="185"/>
        <v>0</v>
      </c>
      <c r="FN159" s="3">
        <v>5</v>
      </c>
      <c r="FO159" s="14">
        <v>12.2</v>
      </c>
      <c r="FP159" s="11">
        <v>115</v>
      </c>
      <c r="FQ159" s="11">
        <f t="shared" si="186"/>
        <v>1403</v>
      </c>
      <c r="FX159" s="11">
        <f t="shared" si="187"/>
        <v>0</v>
      </c>
      <c r="GE159" s="11">
        <f t="shared" si="188"/>
        <v>0</v>
      </c>
      <c r="GL159" s="11">
        <f t="shared" si="231"/>
        <v>0</v>
      </c>
      <c r="GS159" s="11">
        <f t="shared" si="189"/>
        <v>0</v>
      </c>
      <c r="GZ159" s="11">
        <f t="shared" si="190"/>
        <v>0</v>
      </c>
      <c r="HG159" s="11">
        <f t="shared" si="191"/>
        <v>0</v>
      </c>
      <c r="HN159" s="11">
        <f t="shared" si="192"/>
        <v>0</v>
      </c>
      <c r="HU159" s="11">
        <f t="shared" si="194"/>
        <v>0</v>
      </c>
      <c r="IB159" s="11">
        <f t="shared" si="236"/>
        <v>0</v>
      </c>
      <c r="II159" s="11">
        <f t="shared" si="195"/>
        <v>0</v>
      </c>
      <c r="IP159" s="11">
        <f t="shared" si="196"/>
        <v>0</v>
      </c>
      <c r="IT159" s="3">
        <v>5</v>
      </c>
      <c r="IU159" s="14">
        <v>11.3</v>
      </c>
      <c r="IV159" s="11">
        <v>115</v>
      </c>
      <c r="IW159" s="11">
        <f t="shared" si="197"/>
        <v>1299.5</v>
      </c>
      <c r="JD159" s="11">
        <f t="shared" si="198"/>
        <v>0</v>
      </c>
      <c r="JK159" s="11">
        <f t="shared" si="199"/>
        <v>0</v>
      </c>
      <c r="JR159" s="11">
        <f t="shared" si="200"/>
        <v>0</v>
      </c>
      <c r="JY159" s="11">
        <f t="shared" si="201"/>
        <v>0</v>
      </c>
      <c r="KF159" s="11">
        <f t="shared" si="202"/>
        <v>0</v>
      </c>
      <c r="KM159" s="11">
        <f t="shared" si="203"/>
        <v>0</v>
      </c>
      <c r="KT159" s="11">
        <f t="shared" si="204"/>
        <v>0</v>
      </c>
      <c r="LA159" s="11">
        <f t="shared" si="205"/>
        <v>0</v>
      </c>
      <c r="LH159" s="11">
        <f t="shared" si="206"/>
        <v>0</v>
      </c>
      <c r="LO159" s="11">
        <f t="shared" si="232"/>
        <v>0</v>
      </c>
      <c r="LV159" s="11">
        <f t="shared" si="207"/>
        <v>0</v>
      </c>
      <c r="MC159" s="11">
        <f t="shared" ref="MC159:MC183" si="237">MA159*MB159</f>
        <v>0</v>
      </c>
      <c r="MJ159" s="11">
        <f t="shared" si="208"/>
        <v>0</v>
      </c>
      <c r="MQ159" s="11">
        <f t="shared" si="209"/>
        <v>0</v>
      </c>
      <c r="MX159" s="11">
        <f t="shared" si="210"/>
        <v>0</v>
      </c>
      <c r="NE159" s="11">
        <f t="shared" si="211"/>
        <v>0</v>
      </c>
      <c r="NI159" s="3">
        <v>30</v>
      </c>
      <c r="NJ159" s="14">
        <v>58.9</v>
      </c>
      <c r="NK159" s="11">
        <v>115</v>
      </c>
      <c r="NL159" s="11">
        <f t="shared" si="226"/>
        <v>6773.5</v>
      </c>
      <c r="NN159" s="10"/>
      <c r="NP159" s="3">
        <v>30</v>
      </c>
      <c r="NQ159" s="14">
        <v>66.3</v>
      </c>
      <c r="NR159" s="11">
        <v>114</v>
      </c>
      <c r="NS159" s="11">
        <f t="shared" si="160"/>
        <v>7558.2</v>
      </c>
      <c r="NW159" s="3">
        <v>10</v>
      </c>
      <c r="NX159" s="14">
        <v>23.9</v>
      </c>
      <c r="NY159" s="11">
        <v>114</v>
      </c>
      <c r="NZ159" s="11">
        <f t="shared" si="233"/>
        <v>2724.6</v>
      </c>
      <c r="OG159" s="11">
        <f t="shared" si="212"/>
        <v>0</v>
      </c>
      <c r="ON159" s="11">
        <f t="shared" si="213"/>
        <v>0</v>
      </c>
      <c r="OU159" s="11">
        <f t="shared" si="214"/>
        <v>0</v>
      </c>
      <c r="PB159" s="11">
        <f t="shared" si="215"/>
        <v>0</v>
      </c>
      <c r="PF159" s="3">
        <v>10</v>
      </c>
      <c r="PG159" s="14">
        <v>23.4</v>
      </c>
      <c r="PH159" s="11">
        <v>114</v>
      </c>
      <c r="PI159" s="11">
        <f t="shared" si="234"/>
        <v>2667.6</v>
      </c>
      <c r="PP159" s="11">
        <f t="shared" si="216"/>
        <v>0</v>
      </c>
      <c r="PW159" s="11">
        <f t="shared" si="217"/>
        <v>0</v>
      </c>
      <c r="QD159" s="11">
        <f t="shared" si="218"/>
        <v>0</v>
      </c>
      <c r="QR159" s="11">
        <f t="shared" si="227"/>
        <v>0</v>
      </c>
      <c r="QY159" s="11">
        <f t="shared" si="228"/>
        <v>0</v>
      </c>
      <c r="RF159" s="11">
        <f t="shared" si="219"/>
        <v>0</v>
      </c>
      <c r="RT159" s="11">
        <f t="shared" si="220"/>
        <v>0</v>
      </c>
      <c r="SH159" s="11">
        <f t="shared" si="221"/>
        <v>0</v>
      </c>
      <c r="SO159" s="11">
        <f t="shared" si="229"/>
        <v>0</v>
      </c>
      <c r="SV159" s="11">
        <f t="shared" si="222"/>
        <v>0</v>
      </c>
      <c r="TC159" s="11">
        <f t="shared" ref="TC159:TC183" si="238">TA159*TB159</f>
        <v>0</v>
      </c>
      <c r="TJ159" s="11">
        <f t="shared" si="230"/>
        <v>0</v>
      </c>
      <c r="TQ159" s="11">
        <f t="shared" si="223"/>
        <v>0</v>
      </c>
      <c r="UE159" s="11">
        <f t="shared" ref="UE159:UE163" si="239">UC159*UD159</f>
        <v>0</v>
      </c>
      <c r="UL159" s="11">
        <f t="shared" si="224"/>
        <v>0</v>
      </c>
      <c r="US159" s="11">
        <f t="shared" si="225"/>
        <v>0</v>
      </c>
    </row>
    <row r="160" spans="1:565" x14ac:dyDescent="0.2">
      <c r="A160" s="52">
        <v>44743</v>
      </c>
      <c r="B160" s="3">
        <v>60</v>
      </c>
      <c r="C160" s="14">
        <v>123</v>
      </c>
      <c r="D160" s="11">
        <v>110</v>
      </c>
      <c r="E160" s="11">
        <f t="shared" si="173"/>
        <v>13530</v>
      </c>
      <c r="I160" s="3">
        <v>15</v>
      </c>
      <c r="J160" s="14">
        <v>34.9</v>
      </c>
      <c r="K160" s="11">
        <v>111</v>
      </c>
      <c r="L160" s="11">
        <f t="shared" si="162"/>
        <v>3873.8999999999996</v>
      </c>
      <c r="AG160" s="11">
        <f t="shared" si="165"/>
        <v>0</v>
      </c>
      <c r="AK160" s="3">
        <v>10</v>
      </c>
      <c r="AL160" s="14">
        <v>21.1</v>
      </c>
      <c r="AM160" s="11">
        <v>113</v>
      </c>
      <c r="AN160" s="11">
        <f t="shared" si="184"/>
        <v>2384.3000000000002</v>
      </c>
      <c r="AR160" s="3">
        <v>45</v>
      </c>
      <c r="AS160" s="14">
        <v>101.4</v>
      </c>
      <c r="AT160" s="11">
        <v>111</v>
      </c>
      <c r="AU160" s="11">
        <f t="shared" si="166"/>
        <v>11255.400000000001</v>
      </c>
      <c r="AY160" s="3">
        <v>35</v>
      </c>
      <c r="AZ160" s="14">
        <v>79</v>
      </c>
      <c r="BA160" s="11">
        <v>111</v>
      </c>
      <c r="BB160" s="11">
        <f t="shared" si="169"/>
        <v>8769</v>
      </c>
      <c r="BF160" s="3">
        <v>20</v>
      </c>
      <c r="BG160" s="14">
        <v>42.4</v>
      </c>
      <c r="BH160" s="11">
        <v>111</v>
      </c>
      <c r="BI160" s="11">
        <f t="shared" si="170"/>
        <v>4706.3999999999996</v>
      </c>
      <c r="BP160" s="11">
        <f t="shared" si="171"/>
        <v>0</v>
      </c>
      <c r="BW160" s="11">
        <f t="shared" si="172"/>
        <v>0</v>
      </c>
      <c r="CA160" s="3">
        <v>30</v>
      </c>
      <c r="CB160" s="14">
        <v>65.599999999999994</v>
      </c>
      <c r="CC160" s="11">
        <v>110</v>
      </c>
      <c r="CD160" s="11">
        <f t="shared" si="177"/>
        <v>7215.9999999999991</v>
      </c>
      <c r="CK160" s="11">
        <f t="shared" si="167"/>
        <v>0</v>
      </c>
      <c r="CR160" s="11">
        <f t="shared" si="174"/>
        <v>0</v>
      </c>
      <c r="CY160" s="11">
        <f t="shared" si="175"/>
        <v>0</v>
      </c>
      <c r="DF160" s="11">
        <f t="shared" si="176"/>
        <v>0</v>
      </c>
      <c r="DM160" s="11">
        <f t="shared" si="178"/>
        <v>0</v>
      </c>
      <c r="DQ160" s="3">
        <v>20</v>
      </c>
      <c r="DR160" s="14">
        <v>42.5</v>
      </c>
      <c r="DS160" s="11">
        <v>111</v>
      </c>
      <c r="DT160" s="11">
        <f t="shared" si="181"/>
        <v>4717.5</v>
      </c>
      <c r="DX160" s="3">
        <v>10</v>
      </c>
      <c r="DY160" s="14">
        <v>21</v>
      </c>
      <c r="DZ160" s="11">
        <v>111</v>
      </c>
      <c r="EA160" s="11">
        <f t="shared" si="179"/>
        <v>2331</v>
      </c>
      <c r="EE160" s="3">
        <v>15</v>
      </c>
      <c r="EF160" s="14">
        <v>32</v>
      </c>
      <c r="EG160" s="11">
        <v>111</v>
      </c>
      <c r="EH160" s="11">
        <f t="shared" si="180"/>
        <v>3552</v>
      </c>
      <c r="EL160" s="3">
        <v>12</v>
      </c>
      <c r="EM160" s="14">
        <v>29.5</v>
      </c>
      <c r="EN160" s="11">
        <v>111</v>
      </c>
      <c r="EO160" s="11">
        <f t="shared" si="193"/>
        <v>3274.5</v>
      </c>
      <c r="FC160" s="11">
        <f t="shared" si="183"/>
        <v>0</v>
      </c>
      <c r="FJ160" s="11">
        <f t="shared" si="185"/>
        <v>0</v>
      </c>
      <c r="FN160" s="3">
        <v>5</v>
      </c>
      <c r="FO160" s="14">
        <v>11.5</v>
      </c>
      <c r="FP160" s="11">
        <v>111</v>
      </c>
      <c r="FQ160" s="11">
        <f t="shared" si="186"/>
        <v>1276.5</v>
      </c>
      <c r="FX160" s="11">
        <f t="shared" si="187"/>
        <v>0</v>
      </c>
      <c r="GE160" s="11">
        <f t="shared" si="188"/>
        <v>0</v>
      </c>
      <c r="GI160" s="3">
        <v>20</v>
      </c>
      <c r="GJ160" s="14">
        <v>43.6</v>
      </c>
      <c r="GK160" s="11">
        <v>111</v>
      </c>
      <c r="GL160" s="11">
        <f t="shared" si="231"/>
        <v>4839.6000000000004</v>
      </c>
      <c r="GS160" s="11">
        <f t="shared" si="189"/>
        <v>0</v>
      </c>
      <c r="GZ160" s="11">
        <f t="shared" si="190"/>
        <v>0</v>
      </c>
      <c r="HG160" s="11">
        <f t="shared" si="191"/>
        <v>0</v>
      </c>
      <c r="HN160" s="11">
        <f t="shared" si="192"/>
        <v>0</v>
      </c>
      <c r="HU160" s="11">
        <f t="shared" si="194"/>
        <v>0</v>
      </c>
      <c r="HY160" s="3">
        <v>25</v>
      </c>
      <c r="HZ160" s="14">
        <v>55.4</v>
      </c>
      <c r="IA160" s="11">
        <v>111</v>
      </c>
      <c r="IB160" s="11">
        <f t="shared" si="236"/>
        <v>6149.4</v>
      </c>
      <c r="II160" s="11">
        <f t="shared" si="195"/>
        <v>0</v>
      </c>
      <c r="IP160" s="11">
        <f t="shared" si="196"/>
        <v>0</v>
      </c>
      <c r="IT160" s="3">
        <v>10</v>
      </c>
      <c r="IU160" s="14">
        <v>22.1</v>
      </c>
      <c r="IV160" s="11">
        <v>111</v>
      </c>
      <c r="IW160" s="11">
        <f t="shared" si="197"/>
        <v>2453.1000000000004</v>
      </c>
      <c r="JD160" s="11">
        <f t="shared" si="198"/>
        <v>0</v>
      </c>
      <c r="JK160" s="11">
        <f t="shared" si="199"/>
        <v>0</v>
      </c>
      <c r="JR160" s="11">
        <f t="shared" si="200"/>
        <v>0</v>
      </c>
      <c r="JY160" s="11">
        <f t="shared" si="201"/>
        <v>0</v>
      </c>
      <c r="KF160" s="11">
        <f t="shared" si="202"/>
        <v>0</v>
      </c>
      <c r="KM160" s="11">
        <f t="shared" si="203"/>
        <v>0</v>
      </c>
      <c r="KT160" s="11">
        <f t="shared" si="204"/>
        <v>0</v>
      </c>
      <c r="LA160" s="11">
        <f t="shared" si="205"/>
        <v>0</v>
      </c>
      <c r="LH160" s="11">
        <f t="shared" si="206"/>
        <v>0</v>
      </c>
      <c r="LL160" s="3">
        <v>15</v>
      </c>
      <c r="LM160" s="14">
        <v>33.4</v>
      </c>
      <c r="LN160" s="11">
        <v>111</v>
      </c>
      <c r="LO160" s="11">
        <f t="shared" si="232"/>
        <v>3707.3999999999996</v>
      </c>
      <c r="LV160" s="11">
        <f t="shared" si="207"/>
        <v>0</v>
      </c>
      <c r="LZ160" s="3">
        <v>130</v>
      </c>
      <c r="MA160" s="14">
        <v>296.3</v>
      </c>
      <c r="MB160" s="11">
        <v>109</v>
      </c>
      <c r="MC160" s="11">
        <f t="shared" si="237"/>
        <v>32296.7</v>
      </c>
      <c r="MJ160" s="11">
        <f t="shared" si="208"/>
        <v>0</v>
      </c>
      <c r="MQ160" s="11">
        <f t="shared" si="209"/>
        <v>0</v>
      </c>
      <c r="MX160" s="11">
        <f t="shared" si="210"/>
        <v>0</v>
      </c>
      <c r="NB160" s="3">
        <v>25</v>
      </c>
      <c r="NC160" s="14">
        <v>48.6</v>
      </c>
      <c r="ND160" s="11">
        <v>111</v>
      </c>
      <c r="NE160" s="11">
        <f t="shared" si="211"/>
        <v>5394.6</v>
      </c>
      <c r="NG160" s="10"/>
      <c r="NL160" s="11">
        <f t="shared" si="226"/>
        <v>0</v>
      </c>
      <c r="NP160" s="3">
        <v>20</v>
      </c>
      <c r="NQ160" s="14">
        <v>40.9</v>
      </c>
      <c r="NR160" s="11">
        <v>110</v>
      </c>
      <c r="NS160" s="11">
        <f t="shared" si="160"/>
        <v>4499</v>
      </c>
      <c r="NW160" s="3">
        <v>5</v>
      </c>
      <c r="NX160" s="14">
        <v>11.9</v>
      </c>
      <c r="NY160" s="11">
        <v>111</v>
      </c>
      <c r="NZ160" s="11">
        <f t="shared" si="233"/>
        <v>1320.9</v>
      </c>
      <c r="OG160" s="11">
        <f t="shared" si="212"/>
        <v>0</v>
      </c>
      <c r="ON160" s="11">
        <f t="shared" si="213"/>
        <v>0</v>
      </c>
      <c r="OU160" s="11">
        <f t="shared" si="214"/>
        <v>0</v>
      </c>
      <c r="PB160" s="11">
        <f t="shared" si="215"/>
        <v>0</v>
      </c>
      <c r="PF160" s="3">
        <v>15</v>
      </c>
      <c r="PG160" s="14">
        <v>31.9</v>
      </c>
      <c r="PH160" s="11">
        <v>110</v>
      </c>
      <c r="PI160" s="11">
        <f t="shared" si="234"/>
        <v>3509</v>
      </c>
      <c r="PP160" s="11">
        <f t="shared" si="216"/>
        <v>0</v>
      </c>
      <c r="PW160" s="11">
        <f t="shared" si="217"/>
        <v>0</v>
      </c>
      <c r="QD160" s="11">
        <f t="shared" si="218"/>
        <v>0</v>
      </c>
      <c r="QO160" s="3">
        <v>20</v>
      </c>
      <c r="QP160" s="14">
        <v>42.9</v>
      </c>
      <c r="QQ160" s="11">
        <v>111</v>
      </c>
      <c r="QR160" s="11">
        <f t="shared" si="227"/>
        <v>4761.8999999999996</v>
      </c>
      <c r="QY160" s="11">
        <f t="shared" si="228"/>
        <v>0</v>
      </c>
      <c r="RF160" s="11">
        <f t="shared" si="219"/>
        <v>0</v>
      </c>
      <c r="RQ160" s="3">
        <v>6</v>
      </c>
      <c r="RR160" s="14">
        <v>15</v>
      </c>
      <c r="RS160" s="11">
        <v>113</v>
      </c>
      <c r="RT160" s="11">
        <f t="shared" si="220"/>
        <v>1695</v>
      </c>
      <c r="SH160" s="11">
        <f t="shared" si="221"/>
        <v>0</v>
      </c>
      <c r="SO160" s="11">
        <f t="shared" si="229"/>
        <v>0</v>
      </c>
      <c r="SV160" s="11">
        <f t="shared" si="222"/>
        <v>0</v>
      </c>
      <c r="SZ160" s="3">
        <v>15</v>
      </c>
      <c r="TA160" s="14">
        <v>33.700000000000003</v>
      </c>
      <c r="TB160" s="11">
        <v>113</v>
      </c>
      <c r="TC160" s="11">
        <f t="shared" si="238"/>
        <v>3808.1000000000004</v>
      </c>
      <c r="TG160" s="3">
        <v>15</v>
      </c>
      <c r="TH160" s="14">
        <v>29.3</v>
      </c>
      <c r="TI160" s="11">
        <v>113</v>
      </c>
      <c r="TJ160" s="11">
        <f t="shared" si="230"/>
        <v>3310.9</v>
      </c>
      <c r="TN160" s="3">
        <v>20</v>
      </c>
      <c r="TO160" s="14">
        <v>44.4</v>
      </c>
      <c r="TP160" s="11">
        <v>114</v>
      </c>
      <c r="TQ160" s="11">
        <f t="shared" si="223"/>
        <v>5061.5999999999995</v>
      </c>
      <c r="UE160" s="11">
        <f t="shared" si="239"/>
        <v>0</v>
      </c>
      <c r="UL160" s="11">
        <f t="shared" si="224"/>
        <v>0</v>
      </c>
      <c r="US160" s="11">
        <f t="shared" si="225"/>
        <v>0</v>
      </c>
    </row>
    <row r="161" spans="1:565" x14ac:dyDescent="0.2">
      <c r="A161" s="52">
        <v>44744</v>
      </c>
      <c r="B161" s="3">
        <v>80</v>
      </c>
      <c r="C161" s="14">
        <v>169.5</v>
      </c>
      <c r="D161" s="11">
        <v>108</v>
      </c>
      <c r="E161" s="11">
        <f t="shared" si="173"/>
        <v>18306</v>
      </c>
      <c r="L161" s="11">
        <f t="shared" si="162"/>
        <v>0</v>
      </c>
      <c r="AG161" s="11">
        <f t="shared" si="165"/>
        <v>0</v>
      </c>
      <c r="AK161" s="3">
        <v>10</v>
      </c>
      <c r="AL161" s="14">
        <v>21</v>
      </c>
      <c r="AM161" s="11">
        <v>111</v>
      </c>
      <c r="AN161" s="11">
        <f t="shared" si="184"/>
        <v>2331</v>
      </c>
      <c r="AR161" s="3">
        <v>35</v>
      </c>
      <c r="AS161" s="14">
        <v>90.4</v>
      </c>
      <c r="AT161" s="11">
        <v>109</v>
      </c>
      <c r="AU161" s="11">
        <f t="shared" si="166"/>
        <v>9853.6</v>
      </c>
      <c r="AY161" s="3">
        <v>30</v>
      </c>
      <c r="AZ161" s="14">
        <v>66.2</v>
      </c>
      <c r="BA161" s="11">
        <v>109</v>
      </c>
      <c r="BB161" s="11">
        <f t="shared" si="169"/>
        <v>7215.8</v>
      </c>
      <c r="BF161" s="3">
        <v>8</v>
      </c>
      <c r="BG161" s="14">
        <v>18.7</v>
      </c>
      <c r="BH161" s="11">
        <v>109</v>
      </c>
      <c r="BI161" s="11">
        <f t="shared" si="170"/>
        <v>2038.3</v>
      </c>
      <c r="BP161" s="11">
        <f t="shared" si="171"/>
        <v>0</v>
      </c>
      <c r="BW161" s="11">
        <f t="shared" si="172"/>
        <v>0</v>
      </c>
      <c r="CA161" s="3">
        <v>40</v>
      </c>
      <c r="CB161" s="14">
        <v>93.4</v>
      </c>
      <c r="CC161" s="11">
        <v>108</v>
      </c>
      <c r="CD161" s="11">
        <f t="shared" si="177"/>
        <v>10087.200000000001</v>
      </c>
      <c r="CK161" s="11">
        <f t="shared" si="167"/>
        <v>0</v>
      </c>
      <c r="CR161" s="11">
        <f t="shared" si="174"/>
        <v>0</v>
      </c>
      <c r="CY161" s="11">
        <f t="shared" si="175"/>
        <v>0</v>
      </c>
      <c r="DF161" s="11">
        <f t="shared" si="176"/>
        <v>0</v>
      </c>
      <c r="DM161" s="11">
        <f t="shared" si="178"/>
        <v>0</v>
      </c>
      <c r="DQ161" s="3">
        <v>15</v>
      </c>
      <c r="DR161" s="14">
        <v>31.9</v>
      </c>
      <c r="DS161" s="11">
        <v>109</v>
      </c>
      <c r="DT161" s="11">
        <f t="shared" si="181"/>
        <v>3477.1</v>
      </c>
      <c r="DX161" s="3">
        <v>8</v>
      </c>
      <c r="DY161" s="14">
        <v>17.5</v>
      </c>
      <c r="DZ161" s="11">
        <v>109</v>
      </c>
      <c r="EA161" s="11">
        <f t="shared" si="179"/>
        <v>1907.5</v>
      </c>
      <c r="EH161" s="11">
        <f t="shared" si="180"/>
        <v>0</v>
      </c>
      <c r="EL161" s="3">
        <v>15</v>
      </c>
      <c r="EM161" s="14">
        <v>37.1</v>
      </c>
      <c r="EN161" s="11">
        <v>109</v>
      </c>
      <c r="EO161" s="11">
        <f t="shared" si="193"/>
        <v>4043.9</v>
      </c>
      <c r="FC161" s="11">
        <f t="shared" si="183"/>
        <v>0</v>
      </c>
      <c r="FJ161" s="11">
        <f t="shared" si="185"/>
        <v>0</v>
      </c>
      <c r="FN161" s="3">
        <v>5</v>
      </c>
      <c r="FO161" s="14">
        <v>12.3</v>
      </c>
      <c r="FP161" s="11">
        <v>109</v>
      </c>
      <c r="FQ161" s="11">
        <f t="shared" si="186"/>
        <v>1340.7</v>
      </c>
      <c r="FX161" s="11">
        <f t="shared" si="187"/>
        <v>0</v>
      </c>
      <c r="GE161" s="11">
        <f t="shared" si="188"/>
        <v>0</v>
      </c>
      <c r="GI161" s="3">
        <v>5</v>
      </c>
      <c r="GJ161" s="14">
        <v>13.2</v>
      </c>
      <c r="GK161" s="11">
        <v>109</v>
      </c>
      <c r="GL161" s="11">
        <f t="shared" si="231"/>
        <v>1438.8</v>
      </c>
      <c r="GS161" s="11">
        <f t="shared" si="189"/>
        <v>0</v>
      </c>
      <c r="GZ161" s="11">
        <f t="shared" si="190"/>
        <v>0</v>
      </c>
      <c r="HG161" s="11">
        <f t="shared" si="191"/>
        <v>0</v>
      </c>
      <c r="HN161" s="11">
        <f t="shared" si="192"/>
        <v>0</v>
      </c>
      <c r="HU161" s="11">
        <f t="shared" si="194"/>
        <v>0</v>
      </c>
      <c r="HY161" s="3">
        <v>7</v>
      </c>
      <c r="HZ161" s="14">
        <v>16.7</v>
      </c>
      <c r="IA161" s="11">
        <v>109</v>
      </c>
      <c r="IB161" s="11">
        <f t="shared" si="236"/>
        <v>1820.3</v>
      </c>
      <c r="II161" s="11">
        <f t="shared" si="195"/>
        <v>0</v>
      </c>
      <c r="IP161" s="11">
        <f t="shared" si="196"/>
        <v>0</v>
      </c>
      <c r="IT161" s="3">
        <v>10</v>
      </c>
      <c r="IU161" s="14">
        <v>24.2</v>
      </c>
      <c r="IV161" s="11">
        <v>109</v>
      </c>
      <c r="IW161" s="11">
        <f t="shared" si="197"/>
        <v>2637.7999999999997</v>
      </c>
      <c r="JD161" s="11">
        <f t="shared" si="198"/>
        <v>0</v>
      </c>
      <c r="JK161" s="11">
        <f t="shared" si="199"/>
        <v>0</v>
      </c>
      <c r="JR161" s="11">
        <f t="shared" si="200"/>
        <v>0</v>
      </c>
      <c r="JY161" s="11">
        <f t="shared" si="201"/>
        <v>0</v>
      </c>
      <c r="KF161" s="11">
        <f t="shared" si="202"/>
        <v>0</v>
      </c>
      <c r="KM161" s="11">
        <f t="shared" si="203"/>
        <v>0</v>
      </c>
      <c r="KT161" s="11">
        <f t="shared" si="204"/>
        <v>0</v>
      </c>
      <c r="LA161" s="11">
        <f t="shared" si="205"/>
        <v>0</v>
      </c>
      <c r="LH161" s="11">
        <f t="shared" si="206"/>
        <v>0</v>
      </c>
      <c r="LL161" s="3">
        <v>15</v>
      </c>
      <c r="LM161" s="14">
        <v>34.700000000000003</v>
      </c>
      <c r="LN161" s="11">
        <v>109</v>
      </c>
      <c r="LO161" s="11">
        <f t="shared" si="232"/>
        <v>3782.3</v>
      </c>
      <c r="LV161" s="11">
        <f t="shared" si="207"/>
        <v>0</v>
      </c>
      <c r="LZ161" s="3">
        <v>60</v>
      </c>
      <c r="MA161" s="14">
        <v>142.4</v>
      </c>
      <c r="MB161" s="11">
        <v>107</v>
      </c>
      <c r="MC161" s="11">
        <f t="shared" si="237"/>
        <v>15236.800000000001</v>
      </c>
      <c r="MJ161" s="11">
        <f t="shared" si="208"/>
        <v>0</v>
      </c>
      <c r="MQ161" s="11">
        <f t="shared" si="209"/>
        <v>0</v>
      </c>
      <c r="MX161" s="11">
        <f t="shared" si="210"/>
        <v>0</v>
      </c>
      <c r="NB161" s="3">
        <v>25</v>
      </c>
      <c r="NC161" s="14">
        <v>55.5</v>
      </c>
      <c r="ND161" s="11">
        <v>109</v>
      </c>
      <c r="NE161" s="11">
        <f t="shared" si="211"/>
        <v>6049.5</v>
      </c>
      <c r="NI161" s="3">
        <v>30</v>
      </c>
      <c r="NJ161" s="14">
        <v>66.8</v>
      </c>
      <c r="NK161" s="11">
        <v>109</v>
      </c>
      <c r="NL161" s="11">
        <f t="shared" si="226"/>
        <v>7281.2</v>
      </c>
      <c r="NP161" s="3">
        <v>40</v>
      </c>
      <c r="NQ161" s="14">
        <v>87.6</v>
      </c>
      <c r="NR161" s="11">
        <v>108</v>
      </c>
      <c r="NS161" s="11">
        <f t="shared" si="160"/>
        <v>9460.7999999999993</v>
      </c>
      <c r="NW161" s="3">
        <v>11</v>
      </c>
      <c r="NX161" s="14">
        <v>27.5</v>
      </c>
      <c r="NY161" s="11">
        <v>108</v>
      </c>
      <c r="NZ161" s="11">
        <f t="shared" si="233"/>
        <v>2970</v>
      </c>
      <c r="OG161" s="11">
        <f t="shared" si="212"/>
        <v>0</v>
      </c>
      <c r="ON161" s="11">
        <f t="shared" si="213"/>
        <v>0</v>
      </c>
      <c r="OU161" s="11">
        <f t="shared" si="214"/>
        <v>0</v>
      </c>
      <c r="PB161" s="11">
        <f t="shared" si="215"/>
        <v>0</v>
      </c>
      <c r="PF161" s="3">
        <v>15</v>
      </c>
      <c r="PG161" s="14">
        <v>33.9</v>
      </c>
      <c r="PH161" s="11">
        <v>108</v>
      </c>
      <c r="PI161" s="11">
        <f t="shared" si="234"/>
        <v>3661.2</v>
      </c>
      <c r="PP161" s="11">
        <f t="shared" si="216"/>
        <v>0</v>
      </c>
      <c r="PW161" s="11">
        <f t="shared" si="217"/>
        <v>0</v>
      </c>
      <c r="QD161" s="11">
        <f t="shared" si="218"/>
        <v>0</v>
      </c>
      <c r="QO161" s="3">
        <v>5</v>
      </c>
      <c r="QP161" s="14">
        <v>13.1</v>
      </c>
      <c r="QQ161" s="11">
        <v>109</v>
      </c>
      <c r="QR161" s="11">
        <f t="shared" si="227"/>
        <v>1427.8999999999999</v>
      </c>
      <c r="QY161" s="11">
        <f t="shared" si="228"/>
        <v>0</v>
      </c>
      <c r="RF161" s="11">
        <f t="shared" si="219"/>
        <v>0</v>
      </c>
      <c r="RT161" s="11">
        <f t="shared" si="220"/>
        <v>0</v>
      </c>
      <c r="SH161" s="11">
        <f t="shared" si="221"/>
        <v>0</v>
      </c>
      <c r="SO161" s="11">
        <f t="shared" si="229"/>
        <v>0</v>
      </c>
      <c r="SV161" s="11">
        <f t="shared" si="222"/>
        <v>0</v>
      </c>
      <c r="TC161" s="11">
        <f t="shared" si="238"/>
        <v>0</v>
      </c>
      <c r="TJ161" s="11">
        <f t="shared" si="230"/>
        <v>0</v>
      </c>
      <c r="TQ161" s="11">
        <f t="shared" si="223"/>
        <v>0</v>
      </c>
      <c r="UE161" s="11">
        <f t="shared" si="239"/>
        <v>0</v>
      </c>
      <c r="UL161" s="11">
        <f t="shared" si="224"/>
        <v>0</v>
      </c>
      <c r="US161" s="11">
        <f t="shared" si="225"/>
        <v>0</v>
      </c>
    </row>
    <row r="162" spans="1:565" x14ac:dyDescent="0.2">
      <c r="A162" s="52">
        <v>44745</v>
      </c>
      <c r="B162" s="3">
        <v>200</v>
      </c>
      <c r="C162" s="14">
        <v>454.8</v>
      </c>
      <c r="D162" s="11">
        <v>104</v>
      </c>
      <c r="E162" s="11">
        <f t="shared" si="173"/>
        <v>47299.200000000004</v>
      </c>
      <c r="L162" s="11">
        <f t="shared" si="162"/>
        <v>0</v>
      </c>
      <c r="AG162" s="11">
        <f t="shared" si="165"/>
        <v>0</v>
      </c>
      <c r="AK162" s="3">
        <v>15</v>
      </c>
      <c r="AL162" s="14">
        <v>33.4</v>
      </c>
      <c r="AM162" s="11">
        <v>107</v>
      </c>
      <c r="AN162" s="11">
        <f t="shared" si="184"/>
        <v>3573.7999999999997</v>
      </c>
      <c r="AR162" s="3">
        <v>40</v>
      </c>
      <c r="AS162" s="14">
        <v>90.4</v>
      </c>
      <c r="AT162" s="11">
        <v>105</v>
      </c>
      <c r="AU162" s="11">
        <f t="shared" si="166"/>
        <v>9492</v>
      </c>
      <c r="AY162" s="3">
        <v>35</v>
      </c>
      <c r="AZ162" s="14">
        <v>83.1</v>
      </c>
      <c r="BA162" s="11">
        <v>105</v>
      </c>
      <c r="BB162" s="11">
        <f t="shared" si="169"/>
        <v>8725.5</v>
      </c>
      <c r="BF162" s="3">
        <v>25</v>
      </c>
      <c r="BG162" s="14">
        <v>57.9</v>
      </c>
      <c r="BH162" s="11">
        <v>105</v>
      </c>
      <c r="BI162" s="11">
        <f t="shared" si="170"/>
        <v>6079.5</v>
      </c>
      <c r="BP162" s="11">
        <f t="shared" si="171"/>
        <v>0</v>
      </c>
      <c r="BW162" s="11">
        <f t="shared" si="172"/>
        <v>0</v>
      </c>
      <c r="CA162" s="3">
        <v>75</v>
      </c>
      <c r="CB162" s="14">
        <v>178</v>
      </c>
      <c r="CC162" s="11">
        <v>104</v>
      </c>
      <c r="CD162" s="11">
        <f t="shared" si="177"/>
        <v>18512</v>
      </c>
      <c r="CK162" s="11">
        <f t="shared" si="167"/>
        <v>0</v>
      </c>
      <c r="CR162" s="11">
        <f t="shared" si="174"/>
        <v>0</v>
      </c>
      <c r="CY162" s="11">
        <f t="shared" si="175"/>
        <v>0</v>
      </c>
      <c r="DF162" s="11">
        <f t="shared" si="176"/>
        <v>0</v>
      </c>
      <c r="DM162" s="11">
        <f t="shared" si="178"/>
        <v>0</v>
      </c>
      <c r="DQ162" s="3">
        <v>61</v>
      </c>
      <c r="DR162" s="14">
        <v>140</v>
      </c>
      <c r="DS162" s="11">
        <v>105</v>
      </c>
      <c r="DT162" s="11">
        <f t="shared" si="181"/>
        <v>14700</v>
      </c>
      <c r="DX162" s="3">
        <v>16</v>
      </c>
      <c r="DY162" s="14">
        <v>40.299999999999997</v>
      </c>
      <c r="DZ162" s="11">
        <v>105</v>
      </c>
      <c r="EA162" s="11">
        <f t="shared" si="179"/>
        <v>4231.5</v>
      </c>
      <c r="EE162" s="3">
        <v>30</v>
      </c>
      <c r="EF162" s="14">
        <v>70.900000000000006</v>
      </c>
      <c r="EG162" s="11">
        <v>105</v>
      </c>
      <c r="EH162" s="11">
        <f t="shared" si="180"/>
        <v>7444.5000000000009</v>
      </c>
      <c r="EL162" s="3">
        <v>25</v>
      </c>
      <c r="EM162" s="14">
        <v>57.6</v>
      </c>
      <c r="EN162" s="11">
        <v>105</v>
      </c>
      <c r="EO162" s="11">
        <f t="shared" si="193"/>
        <v>6048</v>
      </c>
      <c r="FC162" s="11">
        <f t="shared" si="183"/>
        <v>0</v>
      </c>
      <c r="FJ162" s="11">
        <f t="shared" si="185"/>
        <v>0</v>
      </c>
      <c r="FN162" s="3">
        <v>5</v>
      </c>
      <c r="FO162" s="14">
        <v>13.1</v>
      </c>
      <c r="FP162" s="11">
        <v>105</v>
      </c>
      <c r="FQ162" s="11">
        <f t="shared" si="186"/>
        <v>1375.5</v>
      </c>
      <c r="FX162" s="11">
        <f t="shared" si="187"/>
        <v>0</v>
      </c>
      <c r="GE162" s="11">
        <f t="shared" si="188"/>
        <v>0</v>
      </c>
      <c r="GI162" s="3">
        <v>35</v>
      </c>
      <c r="GJ162" s="14">
        <v>82</v>
      </c>
      <c r="GK162" s="11">
        <v>105</v>
      </c>
      <c r="GL162" s="11">
        <f t="shared" si="231"/>
        <v>8610</v>
      </c>
      <c r="GS162" s="11">
        <f t="shared" si="189"/>
        <v>0</v>
      </c>
      <c r="GZ162" s="11">
        <f t="shared" si="190"/>
        <v>0</v>
      </c>
      <c r="HG162" s="11">
        <f t="shared" si="191"/>
        <v>0</v>
      </c>
      <c r="HN162" s="11">
        <f t="shared" si="192"/>
        <v>0</v>
      </c>
      <c r="HU162" s="11">
        <f t="shared" si="194"/>
        <v>0</v>
      </c>
      <c r="HY162" s="3">
        <v>35</v>
      </c>
      <c r="HZ162" s="14">
        <v>80</v>
      </c>
      <c r="IA162" s="11">
        <v>105</v>
      </c>
      <c r="IB162" s="11">
        <f t="shared" si="236"/>
        <v>8400</v>
      </c>
      <c r="II162" s="11">
        <f t="shared" si="195"/>
        <v>0</v>
      </c>
      <c r="IP162" s="11">
        <f t="shared" si="196"/>
        <v>0</v>
      </c>
      <c r="IT162" s="3">
        <v>10</v>
      </c>
      <c r="IU162" s="14">
        <v>24.9</v>
      </c>
      <c r="IV162" s="11">
        <v>105</v>
      </c>
      <c r="IW162" s="11">
        <f t="shared" si="197"/>
        <v>2614.5</v>
      </c>
      <c r="JD162" s="11">
        <f t="shared" si="198"/>
        <v>0</v>
      </c>
      <c r="JK162" s="11">
        <f t="shared" si="199"/>
        <v>0</v>
      </c>
      <c r="JR162" s="11">
        <f t="shared" si="200"/>
        <v>0</v>
      </c>
      <c r="JY162" s="11">
        <f t="shared" si="201"/>
        <v>0</v>
      </c>
      <c r="KF162" s="11">
        <f t="shared" si="202"/>
        <v>0</v>
      </c>
      <c r="KM162" s="11">
        <f t="shared" si="203"/>
        <v>0</v>
      </c>
      <c r="KT162" s="11">
        <f t="shared" si="204"/>
        <v>0</v>
      </c>
      <c r="LA162" s="11">
        <f t="shared" si="205"/>
        <v>0</v>
      </c>
      <c r="LH162" s="11">
        <f t="shared" si="206"/>
        <v>0</v>
      </c>
      <c r="LL162" s="3">
        <v>25</v>
      </c>
      <c r="LM162" s="14">
        <v>59</v>
      </c>
      <c r="LN162" s="11">
        <v>105</v>
      </c>
      <c r="LO162" s="11">
        <f t="shared" si="232"/>
        <v>6195</v>
      </c>
      <c r="LV162" s="11">
        <f t="shared" si="207"/>
        <v>0</v>
      </c>
      <c r="LZ162" s="3">
        <v>130</v>
      </c>
      <c r="MA162" s="14">
        <v>306.8</v>
      </c>
      <c r="MB162" s="11">
        <v>103</v>
      </c>
      <c r="MC162" s="11">
        <f t="shared" si="237"/>
        <v>31600.400000000001</v>
      </c>
      <c r="MD162" s="11">
        <v>-4000</v>
      </c>
      <c r="MJ162" s="11">
        <f t="shared" si="208"/>
        <v>0</v>
      </c>
      <c r="MQ162" s="11">
        <f t="shared" si="209"/>
        <v>0</v>
      </c>
      <c r="MX162" s="11">
        <f t="shared" si="210"/>
        <v>0</v>
      </c>
      <c r="NB162" s="3">
        <v>50</v>
      </c>
      <c r="NC162" s="14">
        <v>104.4</v>
      </c>
      <c r="ND162" s="11">
        <v>105</v>
      </c>
      <c r="NE162" s="11">
        <f t="shared" si="211"/>
        <v>10962</v>
      </c>
      <c r="NI162" s="3">
        <v>44</v>
      </c>
      <c r="NJ162" s="14">
        <v>97.7</v>
      </c>
      <c r="NK162" s="11">
        <v>105</v>
      </c>
      <c r="NL162" s="11">
        <f t="shared" si="226"/>
        <v>10258.5</v>
      </c>
      <c r="NM162" s="10"/>
      <c r="NP162" s="3">
        <v>70</v>
      </c>
      <c r="NQ162" s="14">
        <v>154.5</v>
      </c>
      <c r="NR162" s="11">
        <v>104</v>
      </c>
      <c r="NS162" s="11">
        <f t="shared" si="160"/>
        <v>16068</v>
      </c>
      <c r="NW162" s="3">
        <v>20</v>
      </c>
      <c r="NX162" s="14">
        <v>50.3</v>
      </c>
      <c r="NY162" s="11">
        <v>104</v>
      </c>
      <c r="NZ162" s="11">
        <f t="shared" si="233"/>
        <v>5231.2</v>
      </c>
      <c r="OG162" s="11">
        <f t="shared" si="212"/>
        <v>0</v>
      </c>
      <c r="ON162" s="11">
        <f t="shared" si="213"/>
        <v>0</v>
      </c>
      <c r="OU162" s="11">
        <f t="shared" si="214"/>
        <v>0</v>
      </c>
      <c r="PB162" s="11">
        <f t="shared" si="215"/>
        <v>0</v>
      </c>
      <c r="PF162" s="3">
        <v>30</v>
      </c>
      <c r="PG162" s="14">
        <v>70.599999999999994</v>
      </c>
      <c r="PH162" s="11">
        <v>104</v>
      </c>
      <c r="PI162" s="11">
        <f t="shared" si="234"/>
        <v>7342.4</v>
      </c>
      <c r="PP162" s="11">
        <f t="shared" si="216"/>
        <v>0</v>
      </c>
      <c r="PW162" s="11">
        <f t="shared" si="217"/>
        <v>0</v>
      </c>
      <c r="QD162" s="11">
        <f t="shared" si="218"/>
        <v>0</v>
      </c>
      <c r="QO162" s="3">
        <v>25</v>
      </c>
      <c r="QP162" s="14">
        <v>56.7</v>
      </c>
      <c r="QQ162" s="11">
        <v>105</v>
      </c>
      <c r="QR162" s="11">
        <f t="shared" si="227"/>
        <v>5953.5</v>
      </c>
      <c r="QY162" s="11">
        <f t="shared" si="228"/>
        <v>0</v>
      </c>
      <c r="RF162" s="11">
        <f t="shared" si="219"/>
        <v>0</v>
      </c>
      <c r="RQ162" s="3">
        <v>5</v>
      </c>
      <c r="RR162" s="14">
        <v>10.5</v>
      </c>
      <c r="RS162" s="11">
        <v>107</v>
      </c>
      <c r="RT162" s="11">
        <f t="shared" si="220"/>
        <v>1123.5</v>
      </c>
      <c r="SH162" s="11">
        <f t="shared" si="221"/>
        <v>0</v>
      </c>
      <c r="SO162" s="11">
        <f t="shared" si="229"/>
        <v>0</v>
      </c>
      <c r="SV162" s="11">
        <f t="shared" si="222"/>
        <v>0</v>
      </c>
      <c r="SZ162" s="3">
        <v>30</v>
      </c>
      <c r="TA162" s="14">
        <v>71.400000000000006</v>
      </c>
      <c r="TB162" s="11">
        <v>107</v>
      </c>
      <c r="TC162" s="11">
        <f t="shared" si="238"/>
        <v>7639.8</v>
      </c>
      <c r="TG162" s="3">
        <v>25</v>
      </c>
      <c r="TH162" s="14">
        <v>59.2</v>
      </c>
      <c r="TI162" s="11">
        <v>107</v>
      </c>
      <c r="TJ162" s="11">
        <f t="shared" si="230"/>
        <v>6334.4000000000005</v>
      </c>
      <c r="TN162" s="3">
        <v>10</v>
      </c>
      <c r="TO162" s="14">
        <v>21.9</v>
      </c>
      <c r="TP162" s="11">
        <v>108</v>
      </c>
      <c r="TQ162" s="11">
        <f t="shared" si="223"/>
        <v>2365.1999999999998</v>
      </c>
      <c r="UE162" s="11">
        <f t="shared" si="239"/>
        <v>0</v>
      </c>
      <c r="UL162" s="11">
        <f t="shared" si="224"/>
        <v>0</v>
      </c>
      <c r="US162" s="11">
        <f t="shared" si="225"/>
        <v>0</v>
      </c>
    </row>
    <row r="163" spans="1:565" x14ac:dyDescent="0.2">
      <c r="A163" s="52">
        <v>44746</v>
      </c>
      <c r="E163" s="11">
        <f t="shared" si="173"/>
        <v>0</v>
      </c>
      <c r="AG163" s="11">
        <f t="shared" si="165"/>
        <v>0</v>
      </c>
      <c r="AN163" s="10"/>
      <c r="AR163" s="3">
        <v>25</v>
      </c>
      <c r="AS163" s="14">
        <v>54.5</v>
      </c>
      <c r="AT163" s="11">
        <v>103</v>
      </c>
      <c r="AU163" s="29">
        <f t="shared" si="166"/>
        <v>5613.5</v>
      </c>
      <c r="AY163" s="3">
        <v>25</v>
      </c>
      <c r="AZ163" s="14">
        <v>54.1</v>
      </c>
      <c r="BA163" s="11">
        <v>103</v>
      </c>
      <c r="BB163" s="11">
        <f t="shared" si="169"/>
        <v>5572.3</v>
      </c>
      <c r="BI163" s="11">
        <f t="shared" si="170"/>
        <v>0</v>
      </c>
      <c r="BP163" s="11">
        <f t="shared" si="171"/>
        <v>0</v>
      </c>
      <c r="BW163" s="11">
        <f t="shared" si="172"/>
        <v>0</v>
      </c>
      <c r="CA163" s="3">
        <v>30</v>
      </c>
      <c r="CB163" s="14">
        <v>65.400000000000006</v>
      </c>
      <c r="CC163" s="11">
        <v>102</v>
      </c>
      <c r="CD163" s="29">
        <f t="shared" si="177"/>
        <v>6670.8</v>
      </c>
      <c r="CK163" s="11">
        <f t="shared" si="167"/>
        <v>0</v>
      </c>
      <c r="CR163" s="11">
        <f t="shared" si="174"/>
        <v>0</v>
      </c>
      <c r="CY163" s="11">
        <f t="shared" si="175"/>
        <v>0</v>
      </c>
      <c r="DF163" s="11">
        <f t="shared" si="176"/>
        <v>0</v>
      </c>
      <c r="DM163" s="11">
        <f t="shared" si="178"/>
        <v>0</v>
      </c>
      <c r="DT163" s="11">
        <f t="shared" si="181"/>
        <v>0</v>
      </c>
      <c r="DX163" s="3">
        <v>10</v>
      </c>
      <c r="DY163" s="14">
        <v>22</v>
      </c>
      <c r="DZ163" s="11">
        <v>103</v>
      </c>
      <c r="EA163" s="29">
        <f t="shared" si="179"/>
        <v>2266</v>
      </c>
      <c r="EE163" s="3">
        <v>10</v>
      </c>
      <c r="EF163" s="14">
        <v>21.5</v>
      </c>
      <c r="EG163" s="11">
        <v>103</v>
      </c>
      <c r="EH163" s="29">
        <f t="shared" si="180"/>
        <v>2214.5</v>
      </c>
      <c r="EL163" s="3">
        <v>5</v>
      </c>
      <c r="EM163" s="14">
        <v>10.3</v>
      </c>
      <c r="EN163" s="11">
        <v>103</v>
      </c>
      <c r="EO163" s="11">
        <f t="shared" si="193"/>
        <v>1060.9000000000001</v>
      </c>
      <c r="FC163" s="11">
        <f t="shared" si="183"/>
        <v>0</v>
      </c>
      <c r="FJ163" s="11">
        <f t="shared" si="185"/>
        <v>0</v>
      </c>
      <c r="FQ163" s="11">
        <f t="shared" si="186"/>
        <v>0</v>
      </c>
      <c r="FX163" s="11">
        <f t="shared" si="187"/>
        <v>0</v>
      </c>
      <c r="GE163" s="11">
        <f t="shared" si="188"/>
        <v>0</v>
      </c>
      <c r="GL163" s="11">
        <f t="shared" si="231"/>
        <v>0</v>
      </c>
      <c r="GS163" s="11">
        <f t="shared" si="189"/>
        <v>0</v>
      </c>
      <c r="GZ163" s="11">
        <f t="shared" si="190"/>
        <v>0</v>
      </c>
      <c r="HG163" s="11">
        <f t="shared" si="191"/>
        <v>0</v>
      </c>
      <c r="HN163" s="11">
        <f t="shared" si="192"/>
        <v>0</v>
      </c>
      <c r="HU163" s="11">
        <f t="shared" si="194"/>
        <v>0</v>
      </c>
      <c r="HY163" s="3">
        <v>10</v>
      </c>
      <c r="HZ163" s="14">
        <v>22.2</v>
      </c>
      <c r="IA163" s="11">
        <v>103</v>
      </c>
      <c r="IB163" s="29">
        <f t="shared" si="236"/>
        <v>2286.6</v>
      </c>
      <c r="II163" s="11">
        <f t="shared" si="195"/>
        <v>0</v>
      </c>
      <c r="IP163" s="11">
        <f t="shared" si="196"/>
        <v>0</v>
      </c>
      <c r="IW163" s="10"/>
      <c r="JD163" s="11">
        <f t="shared" si="198"/>
        <v>0</v>
      </c>
      <c r="JK163" s="11">
        <f t="shared" si="199"/>
        <v>0</v>
      </c>
      <c r="JR163" s="11">
        <f t="shared" si="200"/>
        <v>0</v>
      </c>
      <c r="JY163" s="11">
        <f t="shared" si="201"/>
        <v>0</v>
      </c>
      <c r="KF163" s="11">
        <f t="shared" si="202"/>
        <v>0</v>
      </c>
      <c r="KM163" s="11">
        <f t="shared" si="203"/>
        <v>0</v>
      </c>
      <c r="KT163" s="11">
        <f t="shared" si="204"/>
        <v>0</v>
      </c>
      <c r="LA163" s="11">
        <f t="shared" si="205"/>
        <v>0</v>
      </c>
      <c r="LH163" s="11">
        <f t="shared" si="206"/>
        <v>0</v>
      </c>
      <c r="LL163" s="3">
        <v>10</v>
      </c>
      <c r="LM163" s="14">
        <v>21.8</v>
      </c>
      <c r="LN163" s="11">
        <v>103</v>
      </c>
      <c r="LO163" s="29">
        <f t="shared" si="232"/>
        <v>2245.4</v>
      </c>
      <c r="LV163" s="11">
        <f t="shared" si="207"/>
        <v>0</v>
      </c>
      <c r="LZ163" s="3">
        <v>110</v>
      </c>
      <c r="MA163" s="14">
        <v>270</v>
      </c>
      <c r="MB163" s="11">
        <v>101</v>
      </c>
      <c r="MC163" s="29">
        <f t="shared" si="237"/>
        <v>27270</v>
      </c>
      <c r="ME163" s="10">
        <v>70106</v>
      </c>
      <c r="MJ163" s="11">
        <f t="shared" si="208"/>
        <v>0</v>
      </c>
      <c r="MQ163" s="11">
        <f t="shared" si="209"/>
        <v>0</v>
      </c>
      <c r="MX163" s="11">
        <f t="shared" si="210"/>
        <v>0</v>
      </c>
      <c r="NB163" s="3">
        <v>20</v>
      </c>
      <c r="NC163" s="14">
        <v>43</v>
      </c>
      <c r="ND163" s="11">
        <v>103</v>
      </c>
      <c r="NE163" s="29">
        <f t="shared" si="211"/>
        <v>4429</v>
      </c>
      <c r="NF163" s="11">
        <v>35000</v>
      </c>
      <c r="NG163" s="11">
        <v>80465</v>
      </c>
      <c r="NL163" s="10"/>
      <c r="NN163" s="126">
        <v>83280</v>
      </c>
      <c r="NS163" s="11">
        <f t="shared" si="160"/>
        <v>0</v>
      </c>
      <c r="NW163" s="3">
        <v>10</v>
      </c>
      <c r="NX163" s="14">
        <v>23.1</v>
      </c>
      <c r="NY163" s="11">
        <v>102</v>
      </c>
      <c r="NZ163" s="29">
        <f t="shared" si="233"/>
        <v>2356.2000000000003</v>
      </c>
      <c r="OG163" s="11">
        <f t="shared" si="212"/>
        <v>0</v>
      </c>
      <c r="ON163" s="11">
        <f t="shared" si="213"/>
        <v>0</v>
      </c>
      <c r="OU163" s="11">
        <f t="shared" si="214"/>
        <v>0</v>
      </c>
      <c r="PB163" s="11">
        <f t="shared" si="215"/>
        <v>0</v>
      </c>
      <c r="PF163" s="3">
        <v>10</v>
      </c>
      <c r="PG163" s="14">
        <v>21.9</v>
      </c>
      <c r="PH163" s="11">
        <v>102</v>
      </c>
      <c r="PI163" s="29">
        <f t="shared" si="234"/>
        <v>2233.7999999999997</v>
      </c>
      <c r="PP163" s="11">
        <f t="shared" si="216"/>
        <v>0</v>
      </c>
      <c r="PW163" s="11">
        <f t="shared" si="217"/>
        <v>0</v>
      </c>
      <c r="QD163" s="11">
        <f t="shared" si="218"/>
        <v>0</v>
      </c>
      <c r="QO163" s="3">
        <v>10</v>
      </c>
      <c r="QP163" s="14">
        <v>23.9</v>
      </c>
      <c r="QQ163" s="11">
        <v>103</v>
      </c>
      <c r="QR163" s="29">
        <f t="shared" si="227"/>
        <v>2461.6999999999998</v>
      </c>
      <c r="QY163" s="11">
        <f t="shared" si="228"/>
        <v>0</v>
      </c>
      <c r="RF163" s="11">
        <f t="shared" si="219"/>
        <v>0</v>
      </c>
      <c r="RT163" s="10"/>
      <c r="SH163" s="11">
        <f t="shared" si="221"/>
        <v>0</v>
      </c>
      <c r="SL163" s="3">
        <v>15</v>
      </c>
      <c r="SM163" s="14">
        <v>32.799999999999997</v>
      </c>
      <c r="SN163" s="11">
        <v>103</v>
      </c>
      <c r="SO163" s="11">
        <f t="shared" si="229"/>
        <v>3378.3999999999996</v>
      </c>
      <c r="SV163" s="11">
        <f t="shared" si="222"/>
        <v>0</v>
      </c>
      <c r="TC163" s="11">
        <f t="shared" si="238"/>
        <v>0</v>
      </c>
      <c r="TJ163" s="11">
        <f t="shared" si="230"/>
        <v>0</v>
      </c>
      <c r="TN163" s="3">
        <v>10</v>
      </c>
      <c r="TO163" s="14">
        <v>22.6</v>
      </c>
      <c r="TP163" s="11">
        <v>106</v>
      </c>
      <c r="TQ163" s="29">
        <f t="shared" si="223"/>
        <v>2395.6000000000004</v>
      </c>
      <c r="UE163" s="11">
        <f t="shared" si="239"/>
        <v>0</v>
      </c>
      <c r="UL163" s="11">
        <f t="shared" si="224"/>
        <v>0</v>
      </c>
      <c r="US163" s="11">
        <f t="shared" si="225"/>
        <v>0</v>
      </c>
    </row>
    <row r="164" spans="1:565" x14ac:dyDescent="0.2">
      <c r="A164" s="52">
        <v>44747</v>
      </c>
      <c r="B164" s="3">
        <v>60</v>
      </c>
      <c r="C164" s="14">
        <v>119.9</v>
      </c>
      <c r="D164" s="11">
        <v>102</v>
      </c>
      <c r="E164" s="11">
        <f t="shared" si="173"/>
        <v>12229.800000000001</v>
      </c>
      <c r="I164" s="3">
        <v>10</v>
      </c>
      <c r="J164" s="14">
        <v>23.3</v>
      </c>
      <c r="K164" s="11">
        <v>103</v>
      </c>
      <c r="L164" s="11">
        <f t="shared" si="162"/>
        <v>2399.9</v>
      </c>
      <c r="AG164" s="11">
        <f t="shared" si="165"/>
        <v>0</v>
      </c>
      <c r="AK164" s="3">
        <v>10</v>
      </c>
      <c r="AL164" s="14">
        <v>21.7</v>
      </c>
      <c r="AM164" s="11">
        <v>103</v>
      </c>
      <c r="AN164" s="11">
        <f t="shared" si="184"/>
        <v>2235.1</v>
      </c>
      <c r="AR164" s="3">
        <v>35</v>
      </c>
      <c r="AS164" s="14">
        <v>77</v>
      </c>
      <c r="AT164" s="11">
        <v>103</v>
      </c>
      <c r="AU164" s="11">
        <f t="shared" si="166"/>
        <v>7931</v>
      </c>
      <c r="AY164" s="3">
        <v>30</v>
      </c>
      <c r="AZ164" s="14">
        <v>64.900000000000006</v>
      </c>
      <c r="BA164" s="11">
        <v>103</v>
      </c>
      <c r="BB164" s="11">
        <f t="shared" si="169"/>
        <v>6684.7000000000007</v>
      </c>
      <c r="BF164" s="3">
        <v>13</v>
      </c>
      <c r="BG164" s="14">
        <v>28.7</v>
      </c>
      <c r="BH164" s="11">
        <v>103</v>
      </c>
      <c r="BI164" s="11">
        <f t="shared" si="170"/>
        <v>2956.1</v>
      </c>
      <c r="BP164" s="11">
        <f t="shared" si="171"/>
        <v>0</v>
      </c>
      <c r="BW164" s="11">
        <f t="shared" si="172"/>
        <v>0</v>
      </c>
      <c r="CA164" s="3">
        <v>50</v>
      </c>
      <c r="CB164" s="14">
        <v>112.8</v>
      </c>
      <c r="CC164" s="11">
        <v>102</v>
      </c>
      <c r="CD164" s="11">
        <f t="shared" si="177"/>
        <v>11505.6</v>
      </c>
      <c r="CK164" s="11">
        <f t="shared" si="167"/>
        <v>0</v>
      </c>
      <c r="CR164" s="11">
        <f t="shared" si="174"/>
        <v>0</v>
      </c>
      <c r="CY164" s="11">
        <f t="shared" si="175"/>
        <v>0</v>
      </c>
      <c r="DF164" s="11">
        <f t="shared" si="176"/>
        <v>0</v>
      </c>
      <c r="DM164" s="11">
        <f t="shared" si="178"/>
        <v>0</v>
      </c>
      <c r="DQ164" s="3">
        <v>20</v>
      </c>
      <c r="DR164" s="14">
        <v>42.1</v>
      </c>
      <c r="DS164" s="11">
        <v>103</v>
      </c>
      <c r="DT164" s="11">
        <f t="shared" si="181"/>
        <v>4336.3</v>
      </c>
      <c r="EA164" s="29">
        <f t="shared" si="179"/>
        <v>0</v>
      </c>
      <c r="EE164" s="3">
        <v>10</v>
      </c>
      <c r="EF164" s="14">
        <v>23</v>
      </c>
      <c r="EG164" s="11">
        <v>103</v>
      </c>
      <c r="EH164" s="11">
        <f t="shared" si="180"/>
        <v>2369</v>
      </c>
      <c r="EL164" s="3">
        <v>15</v>
      </c>
      <c r="EM164" s="14">
        <v>30.8</v>
      </c>
      <c r="EN164" s="11">
        <v>103</v>
      </c>
      <c r="EO164" s="11">
        <f t="shared" si="193"/>
        <v>3172.4</v>
      </c>
      <c r="FC164" s="11">
        <f t="shared" si="183"/>
        <v>0</v>
      </c>
      <c r="FJ164" s="11">
        <f t="shared" si="185"/>
        <v>0</v>
      </c>
      <c r="FN164" s="3">
        <v>5</v>
      </c>
      <c r="FO164" s="14">
        <v>11</v>
      </c>
      <c r="FP164" s="11">
        <v>103</v>
      </c>
      <c r="FQ164" s="11">
        <f t="shared" si="186"/>
        <v>1133</v>
      </c>
      <c r="FX164" s="11">
        <f t="shared" si="187"/>
        <v>0</v>
      </c>
      <c r="GE164" s="11">
        <f t="shared" si="188"/>
        <v>0</v>
      </c>
      <c r="GI164" s="3">
        <v>5</v>
      </c>
      <c r="GJ164" s="14">
        <v>12</v>
      </c>
      <c r="GK164" s="11">
        <v>103</v>
      </c>
      <c r="GL164" s="11">
        <f t="shared" si="231"/>
        <v>1236</v>
      </c>
      <c r="GS164" s="11">
        <f t="shared" si="189"/>
        <v>0</v>
      </c>
      <c r="GZ164" s="11">
        <f t="shared" si="190"/>
        <v>0</v>
      </c>
      <c r="HG164" s="11">
        <f t="shared" si="191"/>
        <v>0</v>
      </c>
      <c r="HN164" s="11">
        <f t="shared" si="192"/>
        <v>0</v>
      </c>
      <c r="HU164" s="11">
        <f t="shared" si="194"/>
        <v>0</v>
      </c>
      <c r="HY164" s="3">
        <v>10</v>
      </c>
      <c r="HZ164" s="14">
        <v>25.4</v>
      </c>
      <c r="IA164" s="11">
        <v>103</v>
      </c>
      <c r="IB164" s="11">
        <f t="shared" si="236"/>
        <v>2616.1999999999998</v>
      </c>
      <c r="II164" s="11">
        <f t="shared" si="195"/>
        <v>0</v>
      </c>
      <c r="IP164" s="11">
        <f t="shared" si="196"/>
        <v>0</v>
      </c>
      <c r="IW164" s="11">
        <f t="shared" si="197"/>
        <v>0</v>
      </c>
      <c r="JD164" s="11">
        <f t="shared" si="198"/>
        <v>0</v>
      </c>
      <c r="JK164" s="11">
        <f t="shared" si="199"/>
        <v>0</v>
      </c>
      <c r="JR164" s="11">
        <f t="shared" si="200"/>
        <v>0</v>
      </c>
      <c r="JY164" s="11">
        <f t="shared" si="201"/>
        <v>0</v>
      </c>
      <c r="KF164" s="11">
        <f t="shared" si="202"/>
        <v>0</v>
      </c>
      <c r="KM164" s="11">
        <f t="shared" si="203"/>
        <v>0</v>
      </c>
      <c r="KT164" s="11">
        <f t="shared" si="204"/>
        <v>0</v>
      </c>
      <c r="LA164" s="11">
        <f t="shared" si="205"/>
        <v>0</v>
      </c>
      <c r="LH164" s="11">
        <f t="shared" si="206"/>
        <v>0</v>
      </c>
      <c r="LL164" s="3">
        <v>20</v>
      </c>
      <c r="LM164" s="14">
        <v>44.9</v>
      </c>
      <c r="LN164" s="11">
        <v>103</v>
      </c>
      <c r="LO164" s="11">
        <f t="shared" si="232"/>
        <v>4624.7</v>
      </c>
      <c r="LV164" s="11">
        <f t="shared" si="207"/>
        <v>0</v>
      </c>
      <c r="LZ164" s="3">
        <v>20</v>
      </c>
      <c r="MA164" s="14">
        <v>44.9</v>
      </c>
      <c r="MB164" s="11">
        <v>101</v>
      </c>
      <c r="MC164" s="11">
        <f t="shared" si="237"/>
        <v>4534.8999999999996</v>
      </c>
      <c r="MD164" s="11">
        <v>116000</v>
      </c>
      <c r="MJ164" s="11">
        <f t="shared" si="208"/>
        <v>0</v>
      </c>
      <c r="MQ164" s="11">
        <f t="shared" si="209"/>
        <v>0</v>
      </c>
      <c r="MX164" s="11">
        <f t="shared" si="210"/>
        <v>0</v>
      </c>
      <c r="NE164" s="29">
        <f t="shared" si="211"/>
        <v>0</v>
      </c>
      <c r="NF164" s="127">
        <v>-3658</v>
      </c>
      <c r="NI164" s="3">
        <v>20</v>
      </c>
      <c r="NJ164" s="14">
        <v>45</v>
      </c>
      <c r="NK164" s="11">
        <v>103</v>
      </c>
      <c r="NL164" s="11">
        <f t="shared" si="226"/>
        <v>4635</v>
      </c>
      <c r="NS164" s="11">
        <f t="shared" ref="NS164:NS184" si="240">NQ164*NR164</f>
        <v>0</v>
      </c>
      <c r="NW164" s="3">
        <v>5</v>
      </c>
      <c r="NX164" s="14">
        <v>11.8</v>
      </c>
      <c r="NY164" s="11">
        <v>102</v>
      </c>
      <c r="NZ164" s="11">
        <f t="shared" si="233"/>
        <v>1203.6000000000001</v>
      </c>
      <c r="OG164" s="11">
        <f t="shared" si="212"/>
        <v>0</v>
      </c>
      <c r="ON164" s="11">
        <f t="shared" si="213"/>
        <v>0</v>
      </c>
      <c r="OU164" s="11">
        <f t="shared" si="214"/>
        <v>0</v>
      </c>
      <c r="PB164" s="11">
        <f t="shared" si="215"/>
        <v>0</v>
      </c>
      <c r="PF164" s="3">
        <v>15</v>
      </c>
      <c r="PG164" s="14">
        <v>34.9</v>
      </c>
      <c r="PH164" s="11">
        <v>102</v>
      </c>
      <c r="PI164" s="11">
        <f t="shared" si="234"/>
        <v>3559.7999999999997</v>
      </c>
      <c r="PP164" s="11">
        <f t="shared" si="216"/>
        <v>0</v>
      </c>
      <c r="PW164" s="11">
        <f t="shared" si="217"/>
        <v>0</v>
      </c>
      <c r="QD164" s="11">
        <f t="shared" si="218"/>
        <v>0</v>
      </c>
      <c r="QO164" s="3">
        <v>10</v>
      </c>
      <c r="QP164" s="14">
        <v>21.7</v>
      </c>
      <c r="QQ164" s="11">
        <v>103</v>
      </c>
      <c r="QR164" s="11">
        <f t="shared" si="227"/>
        <v>2235.1</v>
      </c>
      <c r="QY164" s="11">
        <f t="shared" si="228"/>
        <v>0</v>
      </c>
      <c r="RF164" s="11">
        <f t="shared" si="219"/>
        <v>0</v>
      </c>
      <c r="RT164" s="11">
        <f t="shared" si="220"/>
        <v>0</v>
      </c>
      <c r="SH164" s="11">
        <f t="shared" si="221"/>
        <v>0</v>
      </c>
      <c r="SO164" s="11">
        <f t="shared" si="229"/>
        <v>0</v>
      </c>
      <c r="SV164" s="11">
        <f t="shared" si="222"/>
        <v>0</v>
      </c>
      <c r="SZ164" s="3">
        <v>15</v>
      </c>
      <c r="TA164" s="14">
        <v>32.299999999999997</v>
      </c>
      <c r="TB164" s="11">
        <v>105</v>
      </c>
      <c r="TC164" s="11">
        <f t="shared" si="238"/>
        <v>3391.4999999999995</v>
      </c>
      <c r="TJ164" s="11">
        <f t="shared" si="230"/>
        <v>0</v>
      </c>
      <c r="TN164" s="3">
        <v>15</v>
      </c>
      <c r="TO164" s="14">
        <v>33.9</v>
      </c>
      <c r="TP164" s="11">
        <v>106</v>
      </c>
      <c r="TQ164" s="11">
        <f t="shared" si="223"/>
        <v>3593.3999999999996</v>
      </c>
      <c r="UL164" s="11">
        <f t="shared" si="224"/>
        <v>0</v>
      </c>
      <c r="US164" s="11">
        <f t="shared" si="225"/>
        <v>0</v>
      </c>
    </row>
    <row r="165" spans="1:565" x14ac:dyDescent="0.2">
      <c r="A165" s="52">
        <v>44748</v>
      </c>
      <c r="B165" s="3">
        <v>130</v>
      </c>
      <c r="C165" s="14">
        <v>247</v>
      </c>
      <c r="D165" s="11">
        <v>98</v>
      </c>
      <c r="E165" s="11">
        <f t="shared" si="173"/>
        <v>24206</v>
      </c>
      <c r="I165" s="3">
        <v>10</v>
      </c>
      <c r="J165" s="14">
        <v>22.8</v>
      </c>
      <c r="K165" s="11">
        <v>95</v>
      </c>
      <c r="L165" s="11">
        <f t="shared" si="162"/>
        <v>2166</v>
      </c>
      <c r="AG165" s="11">
        <f t="shared" si="165"/>
        <v>0</v>
      </c>
      <c r="AK165" s="3">
        <v>10</v>
      </c>
      <c r="AL165" s="14">
        <v>18.8</v>
      </c>
      <c r="AM165" s="11">
        <v>101</v>
      </c>
      <c r="AN165" s="11">
        <f t="shared" si="184"/>
        <v>1898.8000000000002</v>
      </c>
      <c r="AR165" s="3">
        <v>40</v>
      </c>
      <c r="AS165" s="14">
        <v>75.599999999999994</v>
      </c>
      <c r="AT165" s="11">
        <v>99</v>
      </c>
      <c r="AU165" s="11">
        <f t="shared" si="166"/>
        <v>7484.4</v>
      </c>
      <c r="AY165" s="3">
        <v>40</v>
      </c>
      <c r="AZ165" s="14">
        <v>78.599999999999994</v>
      </c>
      <c r="BA165" s="11">
        <v>99</v>
      </c>
      <c r="BB165" s="11">
        <f t="shared" si="169"/>
        <v>7781.4</v>
      </c>
      <c r="BF165" s="3">
        <v>20</v>
      </c>
      <c r="BG165" s="14">
        <v>36</v>
      </c>
      <c r="BH165" s="11">
        <v>99</v>
      </c>
      <c r="BI165" s="11">
        <f t="shared" si="170"/>
        <v>3564</v>
      </c>
      <c r="BP165" s="11">
        <f t="shared" si="171"/>
        <v>0</v>
      </c>
      <c r="BW165" s="11">
        <f t="shared" si="172"/>
        <v>0</v>
      </c>
      <c r="CA165" s="3">
        <v>30</v>
      </c>
      <c r="CB165" s="14">
        <v>57.4</v>
      </c>
      <c r="CC165" s="11">
        <v>98</v>
      </c>
      <c r="CD165" s="11">
        <f t="shared" si="177"/>
        <v>5625.2</v>
      </c>
      <c r="CK165" s="11">
        <f t="shared" si="167"/>
        <v>0</v>
      </c>
      <c r="CR165" s="11">
        <f t="shared" si="174"/>
        <v>0</v>
      </c>
      <c r="CY165" s="11">
        <f t="shared" si="175"/>
        <v>0</v>
      </c>
      <c r="DF165" s="11">
        <f t="shared" si="176"/>
        <v>0</v>
      </c>
      <c r="DM165" s="11">
        <f t="shared" si="178"/>
        <v>0</v>
      </c>
      <c r="DQ165" s="3">
        <v>8</v>
      </c>
      <c r="DR165" s="14">
        <v>15.3</v>
      </c>
      <c r="DS165" s="11">
        <v>99</v>
      </c>
      <c r="DT165" s="11">
        <f t="shared" si="181"/>
        <v>1514.7</v>
      </c>
      <c r="DX165" s="3">
        <v>8</v>
      </c>
      <c r="DY165" s="14">
        <v>15.7</v>
      </c>
      <c r="DZ165" s="11">
        <v>99</v>
      </c>
      <c r="EA165" s="29">
        <f t="shared" si="179"/>
        <v>1554.3</v>
      </c>
      <c r="EE165" s="3">
        <v>10</v>
      </c>
      <c r="EF165" s="14">
        <v>20.100000000000001</v>
      </c>
      <c r="EG165" s="11">
        <v>99</v>
      </c>
      <c r="EH165" s="11">
        <f t="shared" si="180"/>
        <v>1989.9</v>
      </c>
      <c r="EL165" s="3">
        <v>8</v>
      </c>
      <c r="EM165" s="14">
        <v>15.3</v>
      </c>
      <c r="EN165" s="11">
        <v>99</v>
      </c>
      <c r="EO165" s="11">
        <f t="shared" si="193"/>
        <v>1514.7</v>
      </c>
      <c r="FC165" s="11">
        <f t="shared" si="183"/>
        <v>0</v>
      </c>
      <c r="FJ165" s="11">
        <f t="shared" si="185"/>
        <v>0</v>
      </c>
      <c r="FN165" s="3">
        <v>8</v>
      </c>
      <c r="FO165" s="14">
        <v>15.1</v>
      </c>
      <c r="FP165" s="11">
        <v>99</v>
      </c>
      <c r="FQ165" s="11">
        <f t="shared" si="186"/>
        <v>1494.8999999999999</v>
      </c>
      <c r="FX165" s="11">
        <f t="shared" si="187"/>
        <v>0</v>
      </c>
      <c r="GE165" s="11">
        <f t="shared" si="188"/>
        <v>0</v>
      </c>
      <c r="GI165" s="3">
        <v>25</v>
      </c>
      <c r="GJ165" s="14">
        <v>48.3</v>
      </c>
      <c r="GK165" s="11">
        <v>99</v>
      </c>
      <c r="GL165" s="11">
        <f t="shared" si="231"/>
        <v>4781.7</v>
      </c>
      <c r="GS165" s="11">
        <f t="shared" si="189"/>
        <v>0</v>
      </c>
      <c r="GZ165" s="11">
        <f t="shared" si="190"/>
        <v>0</v>
      </c>
      <c r="HG165" s="11">
        <f t="shared" si="191"/>
        <v>0</v>
      </c>
      <c r="HN165" s="11">
        <f t="shared" si="192"/>
        <v>0</v>
      </c>
      <c r="HU165" s="11">
        <f t="shared" si="194"/>
        <v>0</v>
      </c>
      <c r="HY165" s="3">
        <v>25</v>
      </c>
      <c r="HZ165" s="14">
        <v>48.9</v>
      </c>
      <c r="IA165" s="11">
        <v>99</v>
      </c>
      <c r="IB165" s="11">
        <f t="shared" si="236"/>
        <v>4841.0999999999995</v>
      </c>
      <c r="II165" s="11">
        <f t="shared" si="195"/>
        <v>0</v>
      </c>
      <c r="IP165" s="11">
        <f t="shared" si="196"/>
        <v>0</v>
      </c>
      <c r="IT165" s="3">
        <v>10</v>
      </c>
      <c r="IU165" s="14">
        <v>19.5</v>
      </c>
      <c r="IV165" s="11">
        <v>99</v>
      </c>
      <c r="IW165" s="11">
        <f t="shared" si="197"/>
        <v>1930.5</v>
      </c>
      <c r="JD165" s="11">
        <f t="shared" si="198"/>
        <v>0</v>
      </c>
      <c r="JK165" s="11">
        <f t="shared" si="199"/>
        <v>0</v>
      </c>
      <c r="JR165" s="11">
        <f t="shared" si="200"/>
        <v>0</v>
      </c>
      <c r="JY165" s="11">
        <f t="shared" si="201"/>
        <v>0</v>
      </c>
      <c r="KF165" s="11">
        <f t="shared" si="202"/>
        <v>0</v>
      </c>
      <c r="KM165" s="11">
        <f t="shared" si="203"/>
        <v>0</v>
      </c>
      <c r="KT165" s="11">
        <f t="shared" si="204"/>
        <v>0</v>
      </c>
      <c r="LA165" s="11">
        <f t="shared" si="205"/>
        <v>0</v>
      </c>
      <c r="LH165" s="11">
        <f t="shared" si="206"/>
        <v>0</v>
      </c>
      <c r="LL165" s="3">
        <v>15</v>
      </c>
      <c r="LM165" s="14">
        <v>28.5</v>
      </c>
      <c r="LN165" s="11">
        <v>99</v>
      </c>
      <c r="LO165" s="11">
        <f t="shared" si="232"/>
        <v>2821.5</v>
      </c>
      <c r="LV165" s="11">
        <f t="shared" si="207"/>
        <v>0</v>
      </c>
      <c r="LZ165" s="3">
        <v>120</v>
      </c>
      <c r="MA165" s="14">
        <v>228.6</v>
      </c>
      <c r="MB165" s="11">
        <v>97</v>
      </c>
      <c r="MC165" s="11">
        <f t="shared" si="237"/>
        <v>22174.2</v>
      </c>
      <c r="MJ165" s="11">
        <f t="shared" si="208"/>
        <v>0</v>
      </c>
      <c r="MQ165" s="11">
        <f t="shared" si="209"/>
        <v>0</v>
      </c>
      <c r="MX165" s="11">
        <f t="shared" si="210"/>
        <v>0</v>
      </c>
      <c r="NB165" s="3">
        <v>30</v>
      </c>
      <c r="NC165" s="14">
        <v>57.9</v>
      </c>
      <c r="ND165" s="11">
        <v>99</v>
      </c>
      <c r="NE165" s="29">
        <f t="shared" si="211"/>
        <v>5732.0999999999995</v>
      </c>
      <c r="NP165" s="3">
        <v>40</v>
      </c>
      <c r="NQ165" s="14">
        <v>78</v>
      </c>
      <c r="NR165" s="11">
        <v>98</v>
      </c>
      <c r="NS165" s="11">
        <f t="shared" si="240"/>
        <v>7644</v>
      </c>
      <c r="NW165" s="3">
        <v>20</v>
      </c>
      <c r="NX165" s="14">
        <v>42.2</v>
      </c>
      <c r="NY165" s="11">
        <v>98</v>
      </c>
      <c r="NZ165" s="11">
        <f t="shared" si="233"/>
        <v>4135.6000000000004</v>
      </c>
      <c r="OG165" s="11">
        <f t="shared" si="212"/>
        <v>0</v>
      </c>
      <c r="ON165" s="11">
        <f t="shared" si="213"/>
        <v>0</v>
      </c>
      <c r="OU165" s="11">
        <f t="shared" si="214"/>
        <v>0</v>
      </c>
      <c r="PB165" s="11">
        <f t="shared" si="215"/>
        <v>0</v>
      </c>
      <c r="PF165" s="3">
        <v>20</v>
      </c>
      <c r="PG165" s="14">
        <v>40.799999999999997</v>
      </c>
      <c r="PH165" s="11">
        <v>98</v>
      </c>
      <c r="PI165" s="11">
        <f t="shared" si="234"/>
        <v>3998.3999999999996</v>
      </c>
      <c r="PP165" s="11">
        <f t="shared" si="216"/>
        <v>0</v>
      </c>
      <c r="PW165" s="11">
        <f t="shared" si="217"/>
        <v>0</v>
      </c>
      <c r="QD165" s="11">
        <f t="shared" si="218"/>
        <v>0</v>
      </c>
      <c r="QO165" s="3">
        <v>15</v>
      </c>
      <c r="QP165" s="14">
        <v>29</v>
      </c>
      <c r="QQ165" s="11">
        <v>99</v>
      </c>
      <c r="QR165" s="11">
        <f t="shared" si="227"/>
        <v>2871</v>
      </c>
      <c r="QY165" s="11">
        <f t="shared" si="228"/>
        <v>0</v>
      </c>
      <c r="RF165" s="11">
        <f t="shared" si="219"/>
        <v>0</v>
      </c>
      <c r="RQ165" s="3">
        <v>5</v>
      </c>
      <c r="RR165" s="14">
        <v>8.9</v>
      </c>
      <c r="RS165" s="11">
        <v>101</v>
      </c>
      <c r="RT165" s="11">
        <f t="shared" si="220"/>
        <v>898.90000000000009</v>
      </c>
      <c r="SH165" s="11">
        <f t="shared" si="221"/>
        <v>0</v>
      </c>
      <c r="SO165" s="11">
        <f t="shared" si="229"/>
        <v>0</v>
      </c>
      <c r="SV165" s="11">
        <f t="shared" si="222"/>
        <v>0</v>
      </c>
      <c r="SZ165" s="3">
        <v>12</v>
      </c>
      <c r="TA165" s="14">
        <v>24.6</v>
      </c>
      <c r="TB165" s="11">
        <v>101</v>
      </c>
      <c r="TC165" s="11">
        <f t="shared" si="238"/>
        <v>2484.6000000000004</v>
      </c>
      <c r="TG165" s="3">
        <v>8</v>
      </c>
      <c r="TH165" s="14">
        <v>15.1</v>
      </c>
      <c r="TI165" s="11">
        <v>101</v>
      </c>
      <c r="TJ165" s="11">
        <f t="shared" si="230"/>
        <v>1525.1</v>
      </c>
      <c r="TN165" s="3">
        <v>15</v>
      </c>
      <c r="TO165" s="14">
        <v>26.7</v>
      </c>
      <c r="TP165" s="11">
        <v>102</v>
      </c>
      <c r="TQ165" s="11">
        <f t="shared" si="223"/>
        <v>2723.4</v>
      </c>
      <c r="UI165" s="3">
        <v>10</v>
      </c>
      <c r="UJ165" s="14">
        <v>17.3</v>
      </c>
      <c r="UK165" s="11">
        <v>101</v>
      </c>
      <c r="UL165" s="11">
        <f t="shared" si="224"/>
        <v>1747.3000000000002</v>
      </c>
      <c r="US165" s="11">
        <f t="shared" si="225"/>
        <v>0</v>
      </c>
    </row>
    <row r="166" spans="1:565" x14ac:dyDescent="0.2">
      <c r="A166" s="52">
        <v>44749</v>
      </c>
      <c r="B166" s="3">
        <v>60</v>
      </c>
      <c r="C166" s="14">
        <v>119.9</v>
      </c>
      <c r="D166" s="11">
        <v>94</v>
      </c>
      <c r="E166" s="11">
        <f t="shared" si="173"/>
        <v>11270.6</v>
      </c>
      <c r="L166" s="11">
        <f t="shared" si="162"/>
        <v>0</v>
      </c>
      <c r="AG166" s="11">
        <f t="shared" si="165"/>
        <v>0</v>
      </c>
      <c r="AK166" s="3">
        <v>10</v>
      </c>
      <c r="AL166" s="14">
        <v>19.5</v>
      </c>
      <c r="AM166" s="11">
        <v>97</v>
      </c>
      <c r="AN166" s="11">
        <f t="shared" si="184"/>
        <v>1891.5</v>
      </c>
      <c r="AR166" s="3">
        <v>25</v>
      </c>
      <c r="AS166" s="14">
        <v>50.7</v>
      </c>
      <c r="AT166" s="11">
        <v>95</v>
      </c>
      <c r="AU166" s="11">
        <f t="shared" si="166"/>
        <v>4816.5</v>
      </c>
      <c r="AY166" s="3">
        <v>25</v>
      </c>
      <c r="AZ166" s="14">
        <v>50.1</v>
      </c>
      <c r="BA166" s="11">
        <v>95</v>
      </c>
      <c r="BB166" s="11">
        <f t="shared" si="169"/>
        <v>4759.5</v>
      </c>
      <c r="BF166" s="3">
        <v>5</v>
      </c>
      <c r="BG166" s="14">
        <v>9.6</v>
      </c>
      <c r="BH166" s="11">
        <v>95</v>
      </c>
      <c r="BI166" s="11">
        <f t="shared" si="170"/>
        <v>912</v>
      </c>
      <c r="BP166" s="11">
        <f t="shared" si="171"/>
        <v>0</v>
      </c>
      <c r="BW166" s="11">
        <f t="shared" si="172"/>
        <v>0</v>
      </c>
      <c r="CA166" s="3">
        <v>40</v>
      </c>
      <c r="CB166" s="14">
        <v>83.9</v>
      </c>
      <c r="CC166" s="11">
        <v>94</v>
      </c>
      <c r="CD166" s="11">
        <f t="shared" si="177"/>
        <v>7886.6</v>
      </c>
      <c r="CK166" s="11">
        <f t="shared" si="167"/>
        <v>0</v>
      </c>
      <c r="CR166" s="11">
        <f t="shared" si="174"/>
        <v>0</v>
      </c>
      <c r="CY166" s="11">
        <f t="shared" si="175"/>
        <v>0</v>
      </c>
      <c r="DF166" s="11">
        <f t="shared" si="176"/>
        <v>0</v>
      </c>
      <c r="DM166" s="11">
        <f t="shared" si="178"/>
        <v>0</v>
      </c>
      <c r="DQ166" s="3">
        <v>25</v>
      </c>
      <c r="DR166" s="14">
        <v>49.3</v>
      </c>
      <c r="DS166" s="11">
        <v>95</v>
      </c>
      <c r="DT166" s="11">
        <f t="shared" si="181"/>
        <v>4683.5</v>
      </c>
      <c r="DX166" s="3">
        <v>8</v>
      </c>
      <c r="DY166" s="14">
        <v>17.100000000000001</v>
      </c>
      <c r="DZ166" s="11">
        <v>95</v>
      </c>
      <c r="EA166" s="29">
        <f t="shared" si="179"/>
        <v>1624.5000000000002</v>
      </c>
      <c r="EE166" s="3">
        <v>10</v>
      </c>
      <c r="EF166" s="14">
        <v>21.9</v>
      </c>
      <c r="EG166" s="11">
        <v>95</v>
      </c>
      <c r="EH166" s="11">
        <f t="shared" si="180"/>
        <v>2080.5</v>
      </c>
      <c r="EL166" s="3">
        <v>7</v>
      </c>
      <c r="EM166" s="14">
        <v>15.6</v>
      </c>
      <c r="EN166" s="11">
        <v>95</v>
      </c>
      <c r="EO166" s="11">
        <f t="shared" si="193"/>
        <v>1482</v>
      </c>
      <c r="FC166" s="11">
        <f t="shared" si="183"/>
        <v>0</v>
      </c>
      <c r="FJ166" s="11">
        <f t="shared" si="185"/>
        <v>0</v>
      </c>
      <c r="FN166" s="3">
        <v>10</v>
      </c>
      <c r="FO166" s="14">
        <v>20.8</v>
      </c>
      <c r="FP166" s="11">
        <v>95</v>
      </c>
      <c r="FQ166" s="11">
        <f t="shared" si="186"/>
        <v>1976</v>
      </c>
      <c r="FX166" s="11">
        <f t="shared" si="187"/>
        <v>0</v>
      </c>
      <c r="GE166" s="11">
        <f t="shared" si="188"/>
        <v>0</v>
      </c>
      <c r="GL166" s="11">
        <f t="shared" si="231"/>
        <v>0</v>
      </c>
      <c r="GS166" s="11">
        <f t="shared" si="189"/>
        <v>0</v>
      </c>
      <c r="GZ166" s="11">
        <f t="shared" si="190"/>
        <v>0</v>
      </c>
      <c r="HG166" s="11">
        <f t="shared" si="191"/>
        <v>0</v>
      </c>
      <c r="HU166" s="11">
        <f t="shared" si="194"/>
        <v>0</v>
      </c>
      <c r="HY166" s="3">
        <v>20</v>
      </c>
      <c r="HZ166" s="14">
        <v>42.3</v>
      </c>
      <c r="IA166" s="11">
        <v>95</v>
      </c>
      <c r="IB166" s="11">
        <f t="shared" si="236"/>
        <v>4018.4999999999995</v>
      </c>
      <c r="II166" s="11">
        <f t="shared" si="195"/>
        <v>0</v>
      </c>
      <c r="IP166" s="11">
        <f t="shared" si="196"/>
        <v>0</v>
      </c>
      <c r="IW166" s="11">
        <f t="shared" si="197"/>
        <v>0</v>
      </c>
      <c r="JD166" s="11">
        <f t="shared" si="198"/>
        <v>0</v>
      </c>
      <c r="JK166" s="11">
        <f t="shared" si="199"/>
        <v>0</v>
      </c>
      <c r="JR166" s="11">
        <f t="shared" si="200"/>
        <v>0</v>
      </c>
      <c r="JY166" s="11">
        <f t="shared" si="201"/>
        <v>0</v>
      </c>
      <c r="KF166" s="11">
        <f t="shared" si="202"/>
        <v>0</v>
      </c>
      <c r="KM166" s="11">
        <f t="shared" si="203"/>
        <v>0</v>
      </c>
      <c r="KT166" s="11">
        <f t="shared" si="204"/>
        <v>0</v>
      </c>
      <c r="LA166" s="11">
        <f t="shared" si="205"/>
        <v>0</v>
      </c>
      <c r="LH166" s="11">
        <f t="shared" si="206"/>
        <v>0</v>
      </c>
      <c r="LL166" s="3">
        <v>12</v>
      </c>
      <c r="LM166" s="14">
        <v>24.9</v>
      </c>
      <c r="LN166" s="11">
        <v>95</v>
      </c>
      <c r="LO166" s="11">
        <f t="shared" si="232"/>
        <v>2365.5</v>
      </c>
      <c r="LV166" s="11">
        <f t="shared" si="207"/>
        <v>0</v>
      </c>
      <c r="MC166" s="11">
        <f t="shared" si="237"/>
        <v>0</v>
      </c>
      <c r="MD166" s="11">
        <v>-4000</v>
      </c>
      <c r="ME166" s="11">
        <v>70106</v>
      </c>
      <c r="MJ166" s="11">
        <f t="shared" si="208"/>
        <v>0</v>
      </c>
      <c r="MQ166" s="11">
        <f t="shared" si="209"/>
        <v>0</v>
      </c>
      <c r="MX166" s="11">
        <f t="shared" si="210"/>
        <v>0</v>
      </c>
      <c r="NB166" s="3">
        <v>25</v>
      </c>
      <c r="NC166" s="14">
        <v>51</v>
      </c>
      <c r="ND166" s="11">
        <v>95</v>
      </c>
      <c r="NE166" s="29">
        <f t="shared" si="211"/>
        <v>4845</v>
      </c>
      <c r="NP166" s="3">
        <v>25</v>
      </c>
      <c r="NQ166" s="14">
        <v>50</v>
      </c>
      <c r="NR166" s="11">
        <v>94</v>
      </c>
      <c r="NS166" s="11">
        <f t="shared" si="240"/>
        <v>4700</v>
      </c>
      <c r="NW166" s="3">
        <v>10</v>
      </c>
      <c r="NX166" s="14">
        <v>22.4</v>
      </c>
      <c r="NY166" s="11">
        <v>94</v>
      </c>
      <c r="NZ166" s="11">
        <f t="shared" si="233"/>
        <v>2105.6</v>
      </c>
      <c r="OG166" s="11">
        <f t="shared" si="212"/>
        <v>0</v>
      </c>
      <c r="ON166" s="11">
        <f t="shared" si="213"/>
        <v>0</v>
      </c>
      <c r="OU166" s="11">
        <f t="shared" si="214"/>
        <v>0</v>
      </c>
      <c r="PB166" s="11">
        <f t="shared" si="215"/>
        <v>0</v>
      </c>
      <c r="PF166" s="3">
        <v>10</v>
      </c>
      <c r="PG166" s="14">
        <v>19.5</v>
      </c>
      <c r="PH166" s="11">
        <v>94</v>
      </c>
      <c r="PI166" s="11">
        <f t="shared" si="234"/>
        <v>1833</v>
      </c>
      <c r="PP166" s="11">
        <f t="shared" si="216"/>
        <v>0</v>
      </c>
      <c r="PW166" s="11">
        <f t="shared" si="217"/>
        <v>0</v>
      </c>
      <c r="QD166" s="11">
        <f t="shared" si="218"/>
        <v>0</v>
      </c>
      <c r="QO166" s="3">
        <v>10</v>
      </c>
      <c r="QP166" s="14">
        <v>19.899999999999999</v>
      </c>
      <c r="QQ166" s="11">
        <v>95</v>
      </c>
      <c r="QR166" s="11">
        <f t="shared" si="227"/>
        <v>1890.4999999999998</v>
      </c>
      <c r="QY166" s="11">
        <f t="shared" si="228"/>
        <v>0</v>
      </c>
      <c r="RF166" s="11">
        <f t="shared" si="219"/>
        <v>0</v>
      </c>
      <c r="RT166" s="11">
        <f t="shared" si="220"/>
        <v>0</v>
      </c>
      <c r="SH166" s="11">
        <f t="shared" si="221"/>
        <v>0</v>
      </c>
      <c r="SO166" s="11">
        <f t="shared" si="229"/>
        <v>0</v>
      </c>
      <c r="SV166" s="11">
        <f t="shared" si="222"/>
        <v>0</v>
      </c>
      <c r="SZ166" s="3">
        <v>10</v>
      </c>
      <c r="TA166" s="14">
        <v>20.3</v>
      </c>
      <c r="TB166" s="11">
        <v>97</v>
      </c>
      <c r="TC166" s="11">
        <f t="shared" si="238"/>
        <v>1969.1000000000001</v>
      </c>
      <c r="TG166" s="3">
        <v>10</v>
      </c>
      <c r="TH166" s="14">
        <v>18.600000000000001</v>
      </c>
      <c r="TI166" s="11">
        <v>97</v>
      </c>
      <c r="TJ166" s="11">
        <f t="shared" si="230"/>
        <v>1804.2</v>
      </c>
      <c r="TQ166" s="11">
        <f t="shared" si="223"/>
        <v>0</v>
      </c>
      <c r="UI166" s="3">
        <v>15</v>
      </c>
      <c r="UJ166" s="14">
        <v>29.5</v>
      </c>
      <c r="UK166" s="11">
        <v>97</v>
      </c>
      <c r="UL166" s="11">
        <f t="shared" si="224"/>
        <v>2861.5</v>
      </c>
      <c r="US166" s="11">
        <f t="shared" si="225"/>
        <v>0</v>
      </c>
    </row>
    <row r="167" spans="1:565" x14ac:dyDescent="0.2">
      <c r="A167" s="52">
        <v>44750</v>
      </c>
      <c r="B167" s="3">
        <v>90</v>
      </c>
      <c r="C167" s="14">
        <v>176.2</v>
      </c>
      <c r="D167" s="11">
        <v>88</v>
      </c>
      <c r="E167" s="11">
        <f t="shared" si="173"/>
        <v>15505.599999999999</v>
      </c>
      <c r="I167" s="3">
        <v>10</v>
      </c>
      <c r="J167" s="14">
        <v>18.7</v>
      </c>
      <c r="K167" s="11">
        <v>89</v>
      </c>
      <c r="L167" s="11">
        <f t="shared" si="162"/>
        <v>1664.3</v>
      </c>
      <c r="AG167" s="11">
        <f t="shared" si="165"/>
        <v>0</v>
      </c>
      <c r="AK167" s="3">
        <v>10</v>
      </c>
      <c r="AL167" s="14">
        <v>19.8</v>
      </c>
      <c r="AM167" s="11">
        <v>89</v>
      </c>
      <c r="AN167" s="11">
        <f t="shared" si="184"/>
        <v>1762.2</v>
      </c>
      <c r="AR167" s="3">
        <v>35</v>
      </c>
      <c r="AS167" s="14">
        <v>69.599999999999994</v>
      </c>
      <c r="AT167" s="11">
        <v>89</v>
      </c>
      <c r="AU167" s="11">
        <f t="shared" si="166"/>
        <v>6194.4</v>
      </c>
      <c r="AY167" s="3">
        <v>35</v>
      </c>
      <c r="AZ167" s="14">
        <v>72</v>
      </c>
      <c r="BA167" s="11">
        <v>89</v>
      </c>
      <c r="BB167" s="11">
        <f t="shared" si="169"/>
        <v>6408</v>
      </c>
      <c r="BF167" s="3">
        <v>20</v>
      </c>
      <c r="BG167" s="14">
        <v>42</v>
      </c>
      <c r="BH167" s="11">
        <v>89</v>
      </c>
      <c r="BI167" s="11">
        <f t="shared" si="170"/>
        <v>3738</v>
      </c>
      <c r="BP167" s="11">
        <f t="shared" si="171"/>
        <v>0</v>
      </c>
      <c r="BW167" s="11">
        <f t="shared" si="172"/>
        <v>0</v>
      </c>
      <c r="CA167" s="3">
        <v>30</v>
      </c>
      <c r="CB167" s="14">
        <v>60.3</v>
      </c>
      <c r="CC167" s="11">
        <v>88</v>
      </c>
      <c r="CD167" s="11">
        <f t="shared" si="177"/>
        <v>5306.4</v>
      </c>
      <c r="CK167" s="11">
        <f t="shared" si="167"/>
        <v>0</v>
      </c>
      <c r="CR167" s="11">
        <f t="shared" si="174"/>
        <v>0</v>
      </c>
      <c r="CY167" s="11">
        <f t="shared" si="175"/>
        <v>0</v>
      </c>
      <c r="DM167" s="11">
        <f t="shared" si="178"/>
        <v>0</v>
      </c>
      <c r="DQ167" s="3">
        <v>20</v>
      </c>
      <c r="DR167" s="14">
        <v>42.6</v>
      </c>
      <c r="DS167" s="11">
        <v>89</v>
      </c>
      <c r="DT167" s="11">
        <f t="shared" si="181"/>
        <v>3791.4</v>
      </c>
      <c r="DX167" s="3">
        <v>8</v>
      </c>
      <c r="DY167" s="14">
        <v>14.8</v>
      </c>
      <c r="DZ167" s="11">
        <v>89</v>
      </c>
      <c r="EA167" s="29">
        <f t="shared" si="179"/>
        <v>1317.2</v>
      </c>
      <c r="EE167" s="3">
        <v>10</v>
      </c>
      <c r="EF167" s="14">
        <v>20.8</v>
      </c>
      <c r="EG167" s="11">
        <v>89</v>
      </c>
      <c r="EH167" s="11">
        <f t="shared" si="180"/>
        <v>1851.2</v>
      </c>
      <c r="EL167" s="3">
        <v>15</v>
      </c>
      <c r="EM167" s="14">
        <v>30.9</v>
      </c>
      <c r="EN167" s="11">
        <v>89</v>
      </c>
      <c r="EO167" s="11">
        <f t="shared" si="193"/>
        <v>2750.1</v>
      </c>
      <c r="FC167" s="11">
        <f t="shared" si="183"/>
        <v>0</v>
      </c>
      <c r="FJ167" s="11">
        <f t="shared" si="185"/>
        <v>0</v>
      </c>
      <c r="FN167" s="3">
        <v>5</v>
      </c>
      <c r="FO167" s="14">
        <v>10</v>
      </c>
      <c r="FP167" s="11">
        <v>89</v>
      </c>
      <c r="FQ167" s="11">
        <f t="shared" si="186"/>
        <v>890</v>
      </c>
      <c r="FX167" s="11">
        <f t="shared" si="187"/>
        <v>0</v>
      </c>
      <c r="GE167" s="11">
        <f t="shared" si="188"/>
        <v>0</v>
      </c>
      <c r="GI167" s="3">
        <v>18</v>
      </c>
      <c r="GJ167" s="14">
        <v>34.700000000000003</v>
      </c>
      <c r="GK167" s="11">
        <v>89</v>
      </c>
      <c r="GL167" s="11">
        <f t="shared" si="231"/>
        <v>3088.3</v>
      </c>
      <c r="GS167" s="11">
        <f t="shared" si="189"/>
        <v>0</v>
      </c>
      <c r="GZ167" s="11">
        <f t="shared" si="190"/>
        <v>0</v>
      </c>
      <c r="HG167" s="11">
        <f t="shared" si="191"/>
        <v>0</v>
      </c>
      <c r="HU167" s="11">
        <f t="shared" si="194"/>
        <v>0</v>
      </c>
      <c r="HY167" s="3">
        <v>20</v>
      </c>
      <c r="HZ167" s="14">
        <v>42.9</v>
      </c>
      <c r="IA167" s="11">
        <v>89</v>
      </c>
      <c r="IB167" s="11">
        <f t="shared" si="236"/>
        <v>3818.1</v>
      </c>
      <c r="II167" s="11">
        <f t="shared" si="195"/>
        <v>0</v>
      </c>
      <c r="IP167" s="11">
        <f t="shared" si="196"/>
        <v>0</v>
      </c>
      <c r="IW167" s="11">
        <f t="shared" si="197"/>
        <v>0</v>
      </c>
      <c r="JD167" s="11">
        <f t="shared" si="198"/>
        <v>0</v>
      </c>
      <c r="JK167" s="11">
        <f t="shared" si="199"/>
        <v>0</v>
      </c>
      <c r="JR167" s="11">
        <f t="shared" si="200"/>
        <v>0</v>
      </c>
      <c r="JY167" s="11">
        <f t="shared" si="201"/>
        <v>0</v>
      </c>
      <c r="KF167" s="11">
        <f t="shared" si="202"/>
        <v>0</v>
      </c>
      <c r="KM167" s="11">
        <f t="shared" si="203"/>
        <v>0</v>
      </c>
      <c r="KT167" s="11">
        <f t="shared" si="204"/>
        <v>0</v>
      </c>
      <c r="LA167" s="11">
        <f t="shared" si="205"/>
        <v>0</v>
      </c>
      <c r="LH167" s="11">
        <f t="shared" si="206"/>
        <v>0</v>
      </c>
      <c r="LL167" s="3">
        <v>17</v>
      </c>
      <c r="LM167" s="14">
        <v>37.799999999999997</v>
      </c>
      <c r="LN167" s="11">
        <v>89</v>
      </c>
      <c r="LO167" s="11">
        <f t="shared" si="232"/>
        <v>3364.2</v>
      </c>
      <c r="LV167" s="11">
        <f t="shared" si="207"/>
        <v>0</v>
      </c>
      <c r="LZ167" s="3">
        <v>120</v>
      </c>
      <c r="MA167" s="14">
        <v>243.6</v>
      </c>
      <c r="MB167" s="11">
        <v>89</v>
      </c>
      <c r="MC167" s="11">
        <f t="shared" si="237"/>
        <v>21680.399999999998</v>
      </c>
      <c r="MJ167" s="11">
        <f t="shared" si="208"/>
        <v>0</v>
      </c>
      <c r="MQ167" s="11">
        <f t="shared" si="209"/>
        <v>0</v>
      </c>
      <c r="MX167" s="11">
        <f t="shared" si="210"/>
        <v>0</v>
      </c>
      <c r="NB167" s="3">
        <v>30</v>
      </c>
      <c r="NC167" s="14">
        <v>60</v>
      </c>
      <c r="ND167" s="11">
        <v>89</v>
      </c>
      <c r="NE167" s="29">
        <f t="shared" si="211"/>
        <v>5340</v>
      </c>
      <c r="NL167" s="11">
        <f t="shared" si="226"/>
        <v>0</v>
      </c>
      <c r="NP167" s="3">
        <v>40</v>
      </c>
      <c r="NQ167" s="14">
        <v>77.400000000000006</v>
      </c>
      <c r="NR167" s="11">
        <v>88</v>
      </c>
      <c r="NS167" s="11">
        <f t="shared" si="240"/>
        <v>6811.2000000000007</v>
      </c>
      <c r="NW167" s="3">
        <v>15</v>
      </c>
      <c r="NX167" s="14">
        <v>35.6</v>
      </c>
      <c r="NY167" s="11">
        <v>88</v>
      </c>
      <c r="NZ167" s="11">
        <f t="shared" si="233"/>
        <v>3132.8</v>
      </c>
      <c r="OG167" s="11">
        <f t="shared" si="212"/>
        <v>0</v>
      </c>
      <c r="ON167" s="11">
        <f t="shared" si="213"/>
        <v>0</v>
      </c>
      <c r="OU167" s="11">
        <f t="shared" si="214"/>
        <v>0</v>
      </c>
      <c r="PB167" s="11">
        <f t="shared" si="215"/>
        <v>0</v>
      </c>
      <c r="PF167" s="3">
        <v>20</v>
      </c>
      <c r="PG167" s="14">
        <v>40.700000000000003</v>
      </c>
      <c r="PH167" s="11">
        <v>88</v>
      </c>
      <c r="PI167" s="11">
        <f t="shared" si="234"/>
        <v>3581.6000000000004</v>
      </c>
      <c r="PP167" s="11">
        <f t="shared" si="216"/>
        <v>0</v>
      </c>
      <c r="PW167" s="11">
        <f t="shared" si="217"/>
        <v>0</v>
      </c>
      <c r="QD167" s="11">
        <f t="shared" si="218"/>
        <v>0</v>
      </c>
      <c r="QO167" s="3">
        <v>20</v>
      </c>
      <c r="QP167" s="14">
        <v>39.9</v>
      </c>
      <c r="QQ167" s="11">
        <v>89</v>
      </c>
      <c r="QR167" s="11">
        <f t="shared" si="227"/>
        <v>3551.1</v>
      </c>
      <c r="QY167" s="11">
        <f t="shared" si="228"/>
        <v>0</v>
      </c>
      <c r="RF167" s="11">
        <f t="shared" si="219"/>
        <v>0</v>
      </c>
      <c r="RT167" s="11">
        <f t="shared" si="220"/>
        <v>0</v>
      </c>
      <c r="SH167" s="11">
        <f t="shared" si="221"/>
        <v>0</v>
      </c>
      <c r="SO167" s="11">
        <f t="shared" si="229"/>
        <v>0</v>
      </c>
      <c r="SV167" s="11">
        <f t="shared" si="222"/>
        <v>0</v>
      </c>
      <c r="SZ167" s="3">
        <v>10</v>
      </c>
      <c r="TA167" s="14">
        <v>21.2</v>
      </c>
      <c r="TB167" s="11">
        <v>91</v>
      </c>
      <c r="TC167" s="11">
        <f t="shared" si="238"/>
        <v>1929.2</v>
      </c>
      <c r="TG167" s="3">
        <v>10</v>
      </c>
      <c r="TH167" s="14">
        <v>21.1</v>
      </c>
      <c r="TI167" s="11">
        <v>91</v>
      </c>
      <c r="TJ167" s="11">
        <f t="shared" si="230"/>
        <v>1920.1000000000001</v>
      </c>
      <c r="TN167" s="3">
        <v>10</v>
      </c>
      <c r="TO167" s="14">
        <v>21.6</v>
      </c>
      <c r="TP167" s="11">
        <v>92</v>
      </c>
      <c r="TQ167" s="11">
        <f t="shared" si="223"/>
        <v>1987.2</v>
      </c>
      <c r="UL167" s="11">
        <f t="shared" si="224"/>
        <v>0</v>
      </c>
      <c r="US167" s="11">
        <f t="shared" si="225"/>
        <v>0</v>
      </c>
    </row>
    <row r="168" spans="1:565" x14ac:dyDescent="0.2">
      <c r="A168" s="52">
        <v>44751</v>
      </c>
      <c r="B168" s="3">
        <v>80</v>
      </c>
      <c r="C168" s="14">
        <v>176.3</v>
      </c>
      <c r="D168" s="11">
        <v>84</v>
      </c>
      <c r="E168" s="11">
        <f t="shared" si="173"/>
        <v>14809.2</v>
      </c>
      <c r="L168" s="11">
        <f t="shared" si="162"/>
        <v>0</v>
      </c>
      <c r="AG168" s="11">
        <f t="shared" si="165"/>
        <v>0</v>
      </c>
      <c r="AK168" s="3">
        <v>10</v>
      </c>
      <c r="AL168" s="14">
        <v>21</v>
      </c>
      <c r="AM168" s="11">
        <v>87</v>
      </c>
      <c r="AN168" s="11">
        <f t="shared" si="184"/>
        <v>1827</v>
      </c>
      <c r="AR168" s="3">
        <v>40</v>
      </c>
      <c r="AS168" s="14">
        <v>88.4</v>
      </c>
      <c r="AT168" s="11">
        <v>85</v>
      </c>
      <c r="AU168" s="11">
        <f t="shared" si="166"/>
        <v>7514.0000000000009</v>
      </c>
      <c r="AY168" s="3">
        <v>20</v>
      </c>
      <c r="AZ168" s="14">
        <v>49.3</v>
      </c>
      <c r="BA168" s="11">
        <v>85</v>
      </c>
      <c r="BB168" s="11">
        <f t="shared" si="169"/>
        <v>4190.5</v>
      </c>
      <c r="BF168" s="3">
        <v>10</v>
      </c>
      <c r="BG168" s="14">
        <v>23.8</v>
      </c>
      <c r="BH168" s="11">
        <v>85</v>
      </c>
      <c r="BI168" s="11">
        <f t="shared" si="170"/>
        <v>2023</v>
      </c>
      <c r="BP168" s="11">
        <f t="shared" si="171"/>
        <v>0</v>
      </c>
      <c r="BW168" s="11">
        <f t="shared" si="172"/>
        <v>0</v>
      </c>
      <c r="CA168" s="3">
        <v>50</v>
      </c>
      <c r="CB168" s="14">
        <v>111.5</v>
      </c>
      <c r="CC168" s="11">
        <v>84</v>
      </c>
      <c r="CD168" s="11">
        <f t="shared" si="177"/>
        <v>9366</v>
      </c>
      <c r="CK168" s="11">
        <f t="shared" si="167"/>
        <v>0</v>
      </c>
      <c r="CR168" s="11">
        <f t="shared" si="174"/>
        <v>0</v>
      </c>
      <c r="CY168" s="11">
        <f t="shared" si="175"/>
        <v>0</v>
      </c>
      <c r="DM168" s="11">
        <f t="shared" si="178"/>
        <v>0</v>
      </c>
      <c r="DQ168" s="3">
        <v>15</v>
      </c>
      <c r="DR168" s="14">
        <v>33.700000000000003</v>
      </c>
      <c r="DS168" s="11">
        <v>85</v>
      </c>
      <c r="DT168" s="11">
        <f t="shared" si="181"/>
        <v>2864.5000000000005</v>
      </c>
      <c r="DX168" s="3">
        <v>10</v>
      </c>
      <c r="DY168" s="14">
        <v>20.100000000000001</v>
      </c>
      <c r="DZ168" s="11">
        <v>85</v>
      </c>
      <c r="EA168" s="29">
        <f t="shared" si="179"/>
        <v>1708.5000000000002</v>
      </c>
      <c r="EE168" s="3">
        <v>7</v>
      </c>
      <c r="EF168" s="14">
        <v>13.1</v>
      </c>
      <c r="EG168" s="11">
        <v>85</v>
      </c>
      <c r="EH168" s="11">
        <f t="shared" si="180"/>
        <v>1113.5</v>
      </c>
      <c r="EL168" s="3">
        <v>15</v>
      </c>
      <c r="EM168" s="14">
        <v>32.299999999999997</v>
      </c>
      <c r="EN168" s="11">
        <v>85</v>
      </c>
      <c r="EO168" s="11">
        <f t="shared" si="193"/>
        <v>2745.4999999999995</v>
      </c>
      <c r="FC168" s="11">
        <f t="shared" si="183"/>
        <v>0</v>
      </c>
      <c r="FJ168" s="11">
        <f t="shared" si="185"/>
        <v>0</v>
      </c>
      <c r="FN168" s="3">
        <v>5</v>
      </c>
      <c r="FO168" s="14">
        <v>10.9</v>
      </c>
      <c r="FP168" s="11">
        <v>85</v>
      </c>
      <c r="FQ168" s="11">
        <f t="shared" si="186"/>
        <v>926.5</v>
      </c>
      <c r="FX168" s="11">
        <f t="shared" si="187"/>
        <v>0</v>
      </c>
      <c r="GE168" s="11">
        <f t="shared" si="188"/>
        <v>0</v>
      </c>
      <c r="GI168" s="3">
        <v>10</v>
      </c>
      <c r="GJ168" s="14">
        <v>22.8</v>
      </c>
      <c r="GK168" s="11">
        <v>85</v>
      </c>
      <c r="GL168" s="11">
        <f t="shared" si="231"/>
        <v>1938</v>
      </c>
      <c r="GS168" s="11">
        <f t="shared" si="189"/>
        <v>0</v>
      </c>
      <c r="GZ168" s="11">
        <f t="shared" si="190"/>
        <v>0</v>
      </c>
      <c r="HG168" s="11">
        <f t="shared" si="191"/>
        <v>0</v>
      </c>
      <c r="HU168" s="11">
        <f t="shared" si="194"/>
        <v>0</v>
      </c>
      <c r="HY168" s="3">
        <v>15</v>
      </c>
      <c r="HZ168" s="14">
        <v>33.700000000000003</v>
      </c>
      <c r="IA168" s="11">
        <v>85</v>
      </c>
      <c r="IB168" s="11">
        <f t="shared" si="236"/>
        <v>2864.5000000000005</v>
      </c>
      <c r="II168" s="11">
        <f t="shared" si="195"/>
        <v>0</v>
      </c>
      <c r="IP168" s="11">
        <f t="shared" si="196"/>
        <v>0</v>
      </c>
      <c r="IW168" s="11">
        <f t="shared" si="197"/>
        <v>0</v>
      </c>
      <c r="JD168" s="11">
        <f t="shared" si="198"/>
        <v>0</v>
      </c>
      <c r="JK168" s="11">
        <f t="shared" si="199"/>
        <v>0</v>
      </c>
      <c r="JR168" s="11">
        <f t="shared" si="200"/>
        <v>0</v>
      </c>
      <c r="JY168" s="11">
        <f t="shared" si="201"/>
        <v>0</v>
      </c>
      <c r="KF168" s="11">
        <f t="shared" si="202"/>
        <v>0</v>
      </c>
      <c r="KM168" s="11">
        <f t="shared" si="203"/>
        <v>0</v>
      </c>
      <c r="KT168" s="11">
        <f t="shared" si="204"/>
        <v>0</v>
      </c>
      <c r="LA168" s="11">
        <f t="shared" si="205"/>
        <v>0</v>
      </c>
      <c r="LH168" s="11">
        <f t="shared" si="206"/>
        <v>0</v>
      </c>
      <c r="LL168" s="3">
        <v>10</v>
      </c>
      <c r="LM168" s="14">
        <v>23.3</v>
      </c>
      <c r="LN168" s="11">
        <v>85</v>
      </c>
      <c r="LO168" s="11">
        <f t="shared" si="232"/>
        <v>1980.5</v>
      </c>
      <c r="LV168" s="11">
        <f t="shared" si="207"/>
        <v>0</v>
      </c>
      <c r="LZ168" s="3">
        <v>40</v>
      </c>
      <c r="MA168" s="14">
        <v>92.2</v>
      </c>
      <c r="MB168" s="11">
        <v>83</v>
      </c>
      <c r="MC168" s="11">
        <f t="shared" si="237"/>
        <v>7652.6</v>
      </c>
      <c r="MJ168" s="11">
        <f t="shared" si="208"/>
        <v>0</v>
      </c>
      <c r="MQ168" s="11">
        <f t="shared" si="209"/>
        <v>0</v>
      </c>
      <c r="MX168" s="11">
        <f t="shared" si="210"/>
        <v>0</v>
      </c>
      <c r="NB168" s="3">
        <v>20</v>
      </c>
      <c r="NC168" s="14">
        <v>45</v>
      </c>
      <c r="ND168" s="11">
        <v>85</v>
      </c>
      <c r="NE168" s="29">
        <f t="shared" si="211"/>
        <v>3825</v>
      </c>
      <c r="NI168" s="3">
        <v>32</v>
      </c>
      <c r="NJ168" s="14">
        <v>69.400000000000006</v>
      </c>
      <c r="NK168" s="11">
        <v>85</v>
      </c>
      <c r="NL168" s="11">
        <f t="shared" si="226"/>
        <v>5899.0000000000009</v>
      </c>
      <c r="NM168" s="11">
        <v>61100</v>
      </c>
      <c r="NN168" s="127">
        <f>NN163-NM168</f>
        <v>22180</v>
      </c>
      <c r="NP168" s="3">
        <v>30</v>
      </c>
      <c r="NQ168" s="14">
        <v>64.400000000000006</v>
      </c>
      <c r="NR168" s="11">
        <v>84</v>
      </c>
      <c r="NS168" s="11">
        <f t="shared" si="240"/>
        <v>5409.6</v>
      </c>
      <c r="NW168" s="3">
        <v>15</v>
      </c>
      <c r="NX168" s="14">
        <v>32.9</v>
      </c>
      <c r="NY168" s="11">
        <v>84</v>
      </c>
      <c r="NZ168" s="11">
        <f t="shared" si="233"/>
        <v>2763.6</v>
      </c>
      <c r="OG168" s="11">
        <f t="shared" si="212"/>
        <v>0</v>
      </c>
      <c r="ON168" s="11">
        <f t="shared" si="213"/>
        <v>0</v>
      </c>
      <c r="OU168" s="11">
        <f t="shared" si="214"/>
        <v>0</v>
      </c>
      <c r="PB168" s="11">
        <f t="shared" si="215"/>
        <v>0</v>
      </c>
      <c r="PF168" s="3">
        <v>20</v>
      </c>
      <c r="PG168" s="14">
        <v>42.7</v>
      </c>
      <c r="PH168" s="11">
        <v>84</v>
      </c>
      <c r="PI168" s="11">
        <f t="shared" si="234"/>
        <v>3586.8</v>
      </c>
      <c r="PP168" s="11">
        <f t="shared" si="216"/>
        <v>0</v>
      </c>
      <c r="PW168" s="11">
        <f t="shared" si="217"/>
        <v>0</v>
      </c>
      <c r="QD168" s="11">
        <f t="shared" si="218"/>
        <v>0</v>
      </c>
      <c r="QO168" s="3">
        <v>15</v>
      </c>
      <c r="QP168" s="14">
        <v>33.799999999999997</v>
      </c>
      <c r="QQ168" s="11">
        <v>85</v>
      </c>
      <c r="QR168" s="11">
        <f t="shared" si="227"/>
        <v>2872.9999999999995</v>
      </c>
      <c r="QY168" s="11">
        <f t="shared" si="228"/>
        <v>0</v>
      </c>
      <c r="RF168" s="11">
        <f t="shared" si="219"/>
        <v>0</v>
      </c>
      <c r="RT168" s="11">
        <f t="shared" si="220"/>
        <v>0</v>
      </c>
      <c r="SH168" s="11">
        <f t="shared" si="221"/>
        <v>0</v>
      </c>
      <c r="SO168" s="11">
        <f t="shared" si="229"/>
        <v>0</v>
      </c>
      <c r="SV168" s="11">
        <f t="shared" si="222"/>
        <v>0</v>
      </c>
      <c r="SZ168" s="3">
        <v>12</v>
      </c>
      <c r="TA168" s="14">
        <v>28.3</v>
      </c>
      <c r="TB168" s="11">
        <v>87</v>
      </c>
      <c r="TC168" s="11">
        <f t="shared" si="238"/>
        <v>2462.1</v>
      </c>
      <c r="TG168" s="3">
        <v>8</v>
      </c>
      <c r="TH168" s="14">
        <v>18.8</v>
      </c>
      <c r="TI168" s="11">
        <v>87</v>
      </c>
      <c r="TJ168" s="11">
        <f t="shared" si="230"/>
        <v>1635.6000000000001</v>
      </c>
      <c r="TQ168" s="11">
        <f t="shared" si="223"/>
        <v>0</v>
      </c>
      <c r="UI168" s="3">
        <v>15</v>
      </c>
      <c r="UJ168" s="14">
        <v>32.4</v>
      </c>
      <c r="UK168" s="11">
        <v>87</v>
      </c>
      <c r="UL168" s="11">
        <f t="shared" si="224"/>
        <v>2818.7999999999997</v>
      </c>
      <c r="US168" s="11">
        <f t="shared" si="225"/>
        <v>0</v>
      </c>
    </row>
    <row r="169" spans="1:565" x14ac:dyDescent="0.2">
      <c r="A169" s="52">
        <v>44752</v>
      </c>
      <c r="B169" s="3">
        <v>70</v>
      </c>
      <c r="C169" s="14">
        <v>144.5</v>
      </c>
      <c r="D169" s="11">
        <v>82</v>
      </c>
      <c r="E169" s="29">
        <f t="shared" si="173"/>
        <v>11849</v>
      </c>
      <c r="I169" s="3">
        <v>22</v>
      </c>
      <c r="J169" s="14">
        <v>49</v>
      </c>
      <c r="K169" s="11">
        <v>82</v>
      </c>
      <c r="L169" s="11">
        <f t="shared" si="162"/>
        <v>4018</v>
      </c>
      <c r="AG169" s="11">
        <f t="shared" si="165"/>
        <v>0</v>
      </c>
      <c r="AK169" s="3">
        <v>25</v>
      </c>
      <c r="AL169" s="14">
        <v>58.5</v>
      </c>
      <c r="AM169" s="11">
        <v>85</v>
      </c>
      <c r="AN169" s="11">
        <f t="shared" si="184"/>
        <v>4972.5</v>
      </c>
      <c r="AR169" s="3">
        <v>45</v>
      </c>
      <c r="AS169" s="14">
        <v>104.6</v>
      </c>
      <c r="AT169" s="11">
        <v>83</v>
      </c>
      <c r="AU169" s="11">
        <f t="shared" ref="AU169:AU183" si="241">AS169*AT169</f>
        <v>8681.7999999999993</v>
      </c>
      <c r="AY169" s="3">
        <v>40</v>
      </c>
      <c r="AZ169" s="14">
        <v>91.8</v>
      </c>
      <c r="BA169" s="11">
        <v>83</v>
      </c>
      <c r="BB169" s="11">
        <f t="shared" si="169"/>
        <v>7619.4</v>
      </c>
      <c r="BF169" s="3">
        <v>10</v>
      </c>
      <c r="BG169" s="14">
        <v>23.8</v>
      </c>
      <c r="BH169" s="11">
        <v>83</v>
      </c>
      <c r="BI169" s="11">
        <f t="shared" si="170"/>
        <v>1975.4</v>
      </c>
      <c r="BP169" s="11">
        <f t="shared" si="171"/>
        <v>0</v>
      </c>
      <c r="BW169" s="11">
        <f t="shared" si="172"/>
        <v>0</v>
      </c>
      <c r="CA169" s="3">
        <v>50</v>
      </c>
      <c r="CB169" s="14">
        <v>119.6</v>
      </c>
      <c r="CC169" s="11">
        <v>82</v>
      </c>
      <c r="CD169" s="11">
        <f t="shared" si="177"/>
        <v>9807.1999999999989</v>
      </c>
      <c r="CK169" s="11">
        <f t="shared" si="167"/>
        <v>0</v>
      </c>
      <c r="CR169" s="11">
        <f t="shared" si="174"/>
        <v>0</v>
      </c>
      <c r="DM169" s="11">
        <f t="shared" si="178"/>
        <v>0</v>
      </c>
      <c r="DQ169" s="3">
        <v>40</v>
      </c>
      <c r="DR169" s="14">
        <v>91.7</v>
      </c>
      <c r="DS169" s="11">
        <v>83</v>
      </c>
      <c r="DT169" s="11">
        <f t="shared" si="181"/>
        <v>7611.1</v>
      </c>
      <c r="DX169" s="3">
        <v>17</v>
      </c>
      <c r="DY169" s="14">
        <v>40.6</v>
      </c>
      <c r="DZ169" s="11">
        <v>83</v>
      </c>
      <c r="EA169" s="29">
        <f t="shared" si="179"/>
        <v>3369.8</v>
      </c>
      <c r="EE169" s="3">
        <v>30</v>
      </c>
      <c r="EF169" s="14">
        <v>67.599999999999994</v>
      </c>
      <c r="EG169" s="11">
        <v>83</v>
      </c>
      <c r="EH169" s="11">
        <f t="shared" si="180"/>
        <v>5610.7999999999993</v>
      </c>
      <c r="EL169" s="3">
        <v>40</v>
      </c>
      <c r="EM169" s="14">
        <v>94.1</v>
      </c>
      <c r="EN169" s="11">
        <v>83</v>
      </c>
      <c r="EO169" s="11">
        <f t="shared" si="193"/>
        <v>7810.2999999999993</v>
      </c>
      <c r="FC169" s="11">
        <f t="shared" si="183"/>
        <v>0</v>
      </c>
      <c r="FJ169" s="11">
        <f t="shared" si="185"/>
        <v>0</v>
      </c>
      <c r="FN169" s="3">
        <v>7</v>
      </c>
      <c r="FO169" s="14">
        <v>15</v>
      </c>
      <c r="FP169" s="11">
        <v>82</v>
      </c>
      <c r="FQ169" s="11">
        <f t="shared" si="186"/>
        <v>1230</v>
      </c>
      <c r="FX169" s="11">
        <f t="shared" si="187"/>
        <v>0</v>
      </c>
      <c r="GE169" s="11">
        <f t="shared" si="188"/>
        <v>0</v>
      </c>
      <c r="GI169" s="3">
        <v>15</v>
      </c>
      <c r="GJ169" s="14">
        <v>36.700000000000003</v>
      </c>
      <c r="GK169" s="11">
        <v>83</v>
      </c>
      <c r="GL169" s="11">
        <f t="shared" si="231"/>
        <v>3046.1000000000004</v>
      </c>
      <c r="GS169" s="11">
        <f t="shared" si="189"/>
        <v>0</v>
      </c>
      <c r="GZ169" s="11">
        <f t="shared" si="190"/>
        <v>0</v>
      </c>
      <c r="HG169" s="11">
        <f t="shared" si="191"/>
        <v>0</v>
      </c>
      <c r="HU169" s="11">
        <f t="shared" si="194"/>
        <v>0</v>
      </c>
      <c r="HY169" s="3">
        <v>35</v>
      </c>
      <c r="HZ169" s="14">
        <v>81.7</v>
      </c>
      <c r="IA169" s="11">
        <v>83</v>
      </c>
      <c r="IB169" s="11">
        <f t="shared" si="236"/>
        <v>6781.1</v>
      </c>
      <c r="II169" s="11">
        <f t="shared" si="195"/>
        <v>0</v>
      </c>
      <c r="IP169" s="11">
        <f t="shared" si="196"/>
        <v>0</v>
      </c>
      <c r="IW169" s="11">
        <f t="shared" si="197"/>
        <v>0</v>
      </c>
      <c r="JD169" s="11">
        <f t="shared" si="198"/>
        <v>0</v>
      </c>
      <c r="JK169" s="11">
        <f t="shared" si="199"/>
        <v>0</v>
      </c>
      <c r="JR169" s="11">
        <f t="shared" si="200"/>
        <v>0</v>
      </c>
      <c r="JY169" s="11">
        <f t="shared" si="201"/>
        <v>0</v>
      </c>
      <c r="KF169" s="11">
        <f t="shared" si="202"/>
        <v>0</v>
      </c>
      <c r="KM169" s="11">
        <f t="shared" si="203"/>
        <v>0</v>
      </c>
      <c r="KT169" s="11">
        <f t="shared" si="204"/>
        <v>0</v>
      </c>
      <c r="LA169" s="11">
        <f t="shared" si="205"/>
        <v>0</v>
      </c>
      <c r="LH169" s="11">
        <f t="shared" si="206"/>
        <v>0</v>
      </c>
      <c r="LL169" s="3">
        <v>25</v>
      </c>
      <c r="LM169" s="14">
        <v>57.6</v>
      </c>
      <c r="LN169" s="11">
        <v>83</v>
      </c>
      <c r="LO169" s="11">
        <f t="shared" si="232"/>
        <v>4780.8</v>
      </c>
      <c r="LV169" s="11">
        <f t="shared" si="207"/>
        <v>0</v>
      </c>
      <c r="LZ169" s="3">
        <v>150</v>
      </c>
      <c r="MA169" s="14">
        <v>329.7</v>
      </c>
      <c r="MB169" s="11">
        <v>81</v>
      </c>
      <c r="MC169" s="11">
        <f t="shared" si="237"/>
        <v>26705.7</v>
      </c>
      <c r="MJ169" s="11">
        <f t="shared" si="208"/>
        <v>0</v>
      </c>
      <c r="MQ169" s="11">
        <f t="shared" si="209"/>
        <v>0</v>
      </c>
      <c r="MX169" s="11">
        <f t="shared" si="210"/>
        <v>0</v>
      </c>
      <c r="NB169" s="3">
        <v>50</v>
      </c>
      <c r="NC169" s="14">
        <v>111.4</v>
      </c>
      <c r="ND169" s="11">
        <v>83</v>
      </c>
      <c r="NE169" s="29">
        <f t="shared" si="211"/>
        <v>9246.2000000000007</v>
      </c>
      <c r="NL169" s="11">
        <f t="shared" si="226"/>
        <v>0</v>
      </c>
      <c r="NP169" s="3">
        <v>40</v>
      </c>
      <c r="NQ169" s="14">
        <v>83.5</v>
      </c>
      <c r="NR169" s="11">
        <v>82</v>
      </c>
      <c r="NS169" s="11">
        <f t="shared" si="240"/>
        <v>6847</v>
      </c>
      <c r="NW169" s="3">
        <v>15</v>
      </c>
      <c r="NX169" s="14">
        <v>35.799999999999997</v>
      </c>
      <c r="NY169" s="11">
        <v>82</v>
      </c>
      <c r="NZ169" s="11">
        <f t="shared" si="233"/>
        <v>2935.6</v>
      </c>
      <c r="OG169" s="11">
        <f t="shared" si="212"/>
        <v>0</v>
      </c>
      <c r="ON169" s="11">
        <f t="shared" si="213"/>
        <v>0</v>
      </c>
      <c r="OU169" s="11">
        <f t="shared" si="214"/>
        <v>0</v>
      </c>
      <c r="PB169" s="11">
        <f t="shared" si="215"/>
        <v>0</v>
      </c>
      <c r="PF169" s="3">
        <v>15</v>
      </c>
      <c r="PG169" s="14">
        <v>36.1</v>
      </c>
      <c r="PH169" s="11">
        <v>82</v>
      </c>
      <c r="PI169" s="11">
        <f t="shared" si="234"/>
        <v>2960.2000000000003</v>
      </c>
      <c r="PP169" s="11">
        <f t="shared" si="216"/>
        <v>0</v>
      </c>
      <c r="PW169" s="11">
        <f t="shared" si="217"/>
        <v>0</v>
      </c>
      <c r="QD169" s="11">
        <f t="shared" si="218"/>
        <v>0</v>
      </c>
      <c r="QO169" s="3">
        <v>10</v>
      </c>
      <c r="QP169" s="14">
        <v>24.2</v>
      </c>
      <c r="QQ169" s="11">
        <v>83</v>
      </c>
      <c r="QR169" s="11">
        <f t="shared" si="227"/>
        <v>2008.6</v>
      </c>
      <c r="QY169" s="11">
        <f t="shared" si="228"/>
        <v>0</v>
      </c>
      <c r="RF169" s="11">
        <f t="shared" si="219"/>
        <v>0</v>
      </c>
      <c r="RT169" s="11">
        <f t="shared" si="220"/>
        <v>0</v>
      </c>
      <c r="SH169" s="11">
        <f t="shared" si="221"/>
        <v>0</v>
      </c>
      <c r="SO169" s="11">
        <f t="shared" si="229"/>
        <v>0</v>
      </c>
      <c r="SV169" s="11">
        <f t="shared" si="222"/>
        <v>0</v>
      </c>
      <c r="SZ169" s="3">
        <v>15</v>
      </c>
      <c r="TA169" s="14">
        <v>33.799999999999997</v>
      </c>
      <c r="TB169" s="11">
        <v>85</v>
      </c>
      <c r="TC169" s="11">
        <f t="shared" si="238"/>
        <v>2872.9999999999995</v>
      </c>
      <c r="TG169" s="3">
        <v>10</v>
      </c>
      <c r="TH169" s="14">
        <v>25.9</v>
      </c>
      <c r="TI169" s="11">
        <v>85</v>
      </c>
      <c r="TJ169" s="11">
        <f t="shared" si="230"/>
        <v>2201.5</v>
      </c>
      <c r="TQ169" s="11">
        <f t="shared" si="223"/>
        <v>0</v>
      </c>
      <c r="TR169" s="11">
        <v>11700</v>
      </c>
      <c r="UL169" s="11">
        <f t="shared" si="224"/>
        <v>0</v>
      </c>
      <c r="US169" s="11">
        <f t="shared" si="225"/>
        <v>0</v>
      </c>
    </row>
    <row r="170" spans="1:565" x14ac:dyDescent="0.2">
      <c r="A170" s="52">
        <v>44753</v>
      </c>
      <c r="E170" s="29">
        <f t="shared" si="173"/>
        <v>0</v>
      </c>
      <c r="I170" s="3">
        <v>10</v>
      </c>
      <c r="J170" s="14">
        <v>18</v>
      </c>
      <c r="K170" s="11">
        <v>83</v>
      </c>
      <c r="L170" s="29">
        <f t="shared" si="162"/>
        <v>1494</v>
      </c>
      <c r="AG170" s="11">
        <f t="shared" si="165"/>
        <v>0</v>
      </c>
      <c r="AN170" s="11">
        <f t="shared" si="184"/>
        <v>0</v>
      </c>
      <c r="AR170" s="3">
        <v>30</v>
      </c>
      <c r="AS170" s="14">
        <v>62.2</v>
      </c>
      <c r="AT170" s="11">
        <v>83</v>
      </c>
      <c r="AU170" s="29">
        <f t="shared" si="241"/>
        <v>5162.6000000000004</v>
      </c>
      <c r="AY170" s="3">
        <v>20</v>
      </c>
      <c r="AZ170" s="14">
        <v>42.9</v>
      </c>
      <c r="BA170" s="11">
        <v>83</v>
      </c>
      <c r="BB170" s="11">
        <f t="shared" si="169"/>
        <v>3560.7</v>
      </c>
      <c r="BI170" s="11">
        <f t="shared" si="170"/>
        <v>0</v>
      </c>
      <c r="BP170" s="11">
        <f t="shared" si="171"/>
        <v>0</v>
      </c>
      <c r="BW170" s="11">
        <f t="shared" si="172"/>
        <v>0</v>
      </c>
      <c r="CD170" s="11">
        <f t="shared" si="177"/>
        <v>0</v>
      </c>
      <c r="CK170" s="11">
        <f t="shared" si="167"/>
        <v>0</v>
      </c>
      <c r="CR170" s="11">
        <f t="shared" si="174"/>
        <v>0</v>
      </c>
      <c r="DM170" s="11">
        <f t="shared" si="178"/>
        <v>0</v>
      </c>
      <c r="DT170" s="11">
        <f t="shared" si="181"/>
        <v>0</v>
      </c>
      <c r="EA170" s="29">
        <f t="shared" si="179"/>
        <v>0</v>
      </c>
      <c r="EH170" s="11">
        <f t="shared" si="180"/>
        <v>0</v>
      </c>
      <c r="EO170" s="11">
        <f t="shared" si="193"/>
        <v>0</v>
      </c>
      <c r="FC170" s="11">
        <f t="shared" si="183"/>
        <v>0</v>
      </c>
      <c r="FJ170" s="11">
        <f t="shared" si="185"/>
        <v>0</v>
      </c>
      <c r="FQ170" s="11">
        <f t="shared" si="186"/>
        <v>0</v>
      </c>
      <c r="FX170" s="11">
        <f t="shared" si="187"/>
        <v>0</v>
      </c>
      <c r="GE170" s="11">
        <f t="shared" si="188"/>
        <v>0</v>
      </c>
      <c r="GL170" s="11">
        <f t="shared" si="231"/>
        <v>0</v>
      </c>
      <c r="GS170" s="11">
        <f t="shared" si="189"/>
        <v>0</v>
      </c>
      <c r="GZ170" s="11">
        <f t="shared" si="190"/>
        <v>0</v>
      </c>
      <c r="HG170" s="11">
        <f t="shared" si="191"/>
        <v>0</v>
      </c>
      <c r="HU170" s="11">
        <f t="shared" si="194"/>
        <v>0</v>
      </c>
      <c r="HY170" s="3">
        <v>18</v>
      </c>
      <c r="HZ170" s="14">
        <v>36</v>
      </c>
      <c r="IA170" s="11">
        <v>83</v>
      </c>
      <c r="IB170" s="11">
        <f t="shared" si="236"/>
        <v>2988</v>
      </c>
      <c r="II170" s="11">
        <f t="shared" si="195"/>
        <v>0</v>
      </c>
      <c r="IP170" s="11">
        <f t="shared" si="196"/>
        <v>0</v>
      </c>
      <c r="IW170" s="10">
        <f>SUM(IW163:IW169)</f>
        <v>1930.5</v>
      </c>
      <c r="JD170" s="11">
        <f t="shared" si="198"/>
        <v>0</v>
      </c>
      <c r="JK170" s="11">
        <f t="shared" si="199"/>
        <v>0</v>
      </c>
      <c r="JR170" s="11">
        <f t="shared" si="200"/>
        <v>0</v>
      </c>
      <c r="JY170" s="11">
        <f t="shared" si="201"/>
        <v>0</v>
      </c>
      <c r="KF170" s="11">
        <f t="shared" si="202"/>
        <v>0</v>
      </c>
      <c r="KM170" s="11">
        <f t="shared" si="203"/>
        <v>0</v>
      </c>
      <c r="KT170" s="11">
        <f t="shared" si="204"/>
        <v>0</v>
      </c>
      <c r="LA170" s="11">
        <f t="shared" si="205"/>
        <v>0</v>
      </c>
      <c r="LH170" s="11">
        <f t="shared" si="206"/>
        <v>0</v>
      </c>
      <c r="LL170" s="3">
        <v>8</v>
      </c>
      <c r="LM170" s="14">
        <v>14.9</v>
      </c>
      <c r="LN170" s="11">
        <v>83</v>
      </c>
      <c r="LO170" s="11">
        <f t="shared" si="232"/>
        <v>1236.7</v>
      </c>
      <c r="LV170" s="11">
        <f t="shared" si="207"/>
        <v>0</v>
      </c>
      <c r="MC170" s="11">
        <f t="shared" si="237"/>
        <v>0</v>
      </c>
      <c r="MD170" s="11">
        <v>-8000</v>
      </c>
      <c r="ME170" s="127">
        <v>188124</v>
      </c>
      <c r="MJ170" s="11">
        <f t="shared" si="208"/>
        <v>0</v>
      </c>
      <c r="MQ170" s="11">
        <f t="shared" si="209"/>
        <v>0</v>
      </c>
      <c r="MX170" s="11">
        <f t="shared" si="210"/>
        <v>0</v>
      </c>
      <c r="NE170" s="29">
        <f t="shared" si="211"/>
        <v>0</v>
      </c>
      <c r="NF170" s="32"/>
      <c r="NG170" s="11">
        <v>80465</v>
      </c>
      <c r="NL170" s="11">
        <f t="shared" si="226"/>
        <v>0</v>
      </c>
      <c r="NM170" s="152"/>
      <c r="NN170" s="126">
        <v>32714</v>
      </c>
      <c r="NS170" s="11">
        <f>NQ170*NR170</f>
        <v>0</v>
      </c>
      <c r="NZ170" s="11">
        <f t="shared" si="233"/>
        <v>0</v>
      </c>
      <c r="OG170" s="11">
        <f t="shared" si="212"/>
        <v>0</v>
      </c>
      <c r="ON170" s="11">
        <f t="shared" si="213"/>
        <v>0</v>
      </c>
      <c r="OU170" s="11">
        <f t="shared" si="214"/>
        <v>0</v>
      </c>
      <c r="PB170" s="11">
        <f t="shared" si="215"/>
        <v>0</v>
      </c>
      <c r="PI170" s="11">
        <f t="shared" si="234"/>
        <v>0</v>
      </c>
      <c r="PP170" s="11">
        <f t="shared" si="216"/>
        <v>0</v>
      </c>
      <c r="PW170" s="11">
        <f t="shared" si="217"/>
        <v>0</v>
      </c>
      <c r="QD170" s="11">
        <f t="shared" si="218"/>
        <v>0</v>
      </c>
      <c r="QR170" s="11">
        <f t="shared" si="227"/>
        <v>0</v>
      </c>
      <c r="QY170" s="11">
        <f t="shared" si="228"/>
        <v>0</v>
      </c>
      <c r="RF170" s="11">
        <f t="shared" si="219"/>
        <v>0</v>
      </c>
      <c r="SH170" s="11">
        <f t="shared" si="221"/>
        <v>0</v>
      </c>
      <c r="SL170" s="3">
        <v>12</v>
      </c>
      <c r="SM170" s="14">
        <v>24.8</v>
      </c>
      <c r="SN170" s="11">
        <v>83</v>
      </c>
      <c r="SO170" s="11">
        <f t="shared" si="229"/>
        <v>2058.4</v>
      </c>
      <c r="SV170" s="11">
        <f t="shared" si="222"/>
        <v>0</v>
      </c>
      <c r="TC170" s="11">
        <f t="shared" si="238"/>
        <v>0</v>
      </c>
      <c r="TJ170" s="11">
        <f t="shared" si="230"/>
        <v>0</v>
      </c>
      <c r="TQ170" s="11">
        <f t="shared" si="223"/>
        <v>0</v>
      </c>
      <c r="UL170" s="11">
        <f t="shared" si="224"/>
        <v>0</v>
      </c>
      <c r="UN170" s="11">
        <v>7427</v>
      </c>
      <c r="US170" s="11">
        <f t="shared" si="225"/>
        <v>0</v>
      </c>
    </row>
    <row r="171" spans="1:565" x14ac:dyDescent="0.2">
      <c r="A171" s="52">
        <v>44754</v>
      </c>
      <c r="B171" s="3">
        <v>50</v>
      </c>
      <c r="C171" s="14">
        <v>108.6</v>
      </c>
      <c r="D171" s="11">
        <v>82</v>
      </c>
      <c r="E171" s="29">
        <f t="shared" si="173"/>
        <v>8905.1999999999989</v>
      </c>
      <c r="L171" s="29">
        <f t="shared" si="162"/>
        <v>0</v>
      </c>
      <c r="AG171" s="11">
        <f t="shared" si="165"/>
        <v>0</v>
      </c>
      <c r="AK171" s="3">
        <v>10</v>
      </c>
      <c r="AL171" s="14">
        <v>21.9</v>
      </c>
      <c r="AM171" s="11">
        <v>85</v>
      </c>
      <c r="AN171" s="11">
        <f t="shared" si="184"/>
        <v>1861.4999999999998</v>
      </c>
      <c r="AR171" s="3">
        <v>35</v>
      </c>
      <c r="AS171" s="14">
        <v>80.3</v>
      </c>
      <c r="AT171" s="11">
        <v>83</v>
      </c>
      <c r="AU171" s="11">
        <f t="shared" si="241"/>
        <v>6664.9</v>
      </c>
      <c r="AY171" s="3">
        <v>32</v>
      </c>
      <c r="AZ171" s="14">
        <v>74.099999999999994</v>
      </c>
      <c r="BA171" s="11">
        <v>83</v>
      </c>
      <c r="BB171" s="11">
        <f t="shared" si="169"/>
        <v>6150.2999999999993</v>
      </c>
      <c r="BF171" s="3">
        <v>15</v>
      </c>
      <c r="BG171" s="14">
        <v>36.200000000000003</v>
      </c>
      <c r="BH171" s="11">
        <v>83</v>
      </c>
      <c r="BI171" s="11">
        <f t="shared" si="170"/>
        <v>3004.6000000000004</v>
      </c>
      <c r="BP171" s="11">
        <f t="shared" si="171"/>
        <v>0</v>
      </c>
      <c r="BW171" s="11">
        <f t="shared" si="172"/>
        <v>0</v>
      </c>
      <c r="CA171" s="3">
        <v>40</v>
      </c>
      <c r="CB171" s="14">
        <v>94.5</v>
      </c>
      <c r="CC171" s="11">
        <v>82</v>
      </c>
      <c r="CD171" s="11">
        <f t="shared" si="177"/>
        <v>7749</v>
      </c>
      <c r="CK171" s="11">
        <f t="shared" si="167"/>
        <v>0</v>
      </c>
      <c r="CR171" s="11">
        <f t="shared" si="174"/>
        <v>0</v>
      </c>
      <c r="DM171" s="11">
        <f t="shared" si="178"/>
        <v>0</v>
      </c>
      <c r="DQ171" s="3">
        <v>15</v>
      </c>
      <c r="DR171" s="14">
        <v>30.9</v>
      </c>
      <c r="DS171" s="11">
        <v>83</v>
      </c>
      <c r="DT171" s="11">
        <f t="shared" si="181"/>
        <v>2564.6999999999998</v>
      </c>
      <c r="DX171" s="3">
        <v>5</v>
      </c>
      <c r="DY171" s="14">
        <v>12.9</v>
      </c>
      <c r="DZ171" s="11">
        <v>83</v>
      </c>
      <c r="EA171" s="29">
        <f t="shared" si="179"/>
        <v>1070.7</v>
      </c>
      <c r="EE171" s="3">
        <v>15</v>
      </c>
      <c r="EF171" s="14">
        <v>34.5</v>
      </c>
      <c r="EG171" s="11">
        <v>83</v>
      </c>
      <c r="EH171" s="11">
        <f t="shared" si="180"/>
        <v>2863.5</v>
      </c>
      <c r="EL171" s="3">
        <v>8</v>
      </c>
      <c r="EM171" s="14">
        <v>19.100000000000001</v>
      </c>
      <c r="EN171" s="11">
        <v>83</v>
      </c>
      <c r="EO171" s="11">
        <f t="shared" si="193"/>
        <v>1585.3000000000002</v>
      </c>
      <c r="FC171" s="11">
        <f t="shared" si="183"/>
        <v>0</v>
      </c>
      <c r="FJ171" s="11">
        <f t="shared" si="185"/>
        <v>0</v>
      </c>
      <c r="FN171" s="3">
        <v>13</v>
      </c>
      <c r="FO171" s="14">
        <v>32.799999999999997</v>
      </c>
      <c r="FP171" s="11">
        <v>83</v>
      </c>
      <c r="FQ171" s="11">
        <f t="shared" si="186"/>
        <v>2722.3999999999996</v>
      </c>
      <c r="FX171" s="11">
        <f t="shared" si="187"/>
        <v>0</v>
      </c>
      <c r="GE171" s="11">
        <f t="shared" si="188"/>
        <v>0</v>
      </c>
      <c r="GI171" s="3">
        <v>10</v>
      </c>
      <c r="GJ171" s="14">
        <v>25.9</v>
      </c>
      <c r="GK171" s="11">
        <v>83</v>
      </c>
      <c r="GL171" s="11">
        <f t="shared" si="231"/>
        <v>2149.6999999999998</v>
      </c>
      <c r="GS171" s="11">
        <f t="shared" si="189"/>
        <v>0</v>
      </c>
      <c r="GZ171" s="11">
        <f t="shared" si="190"/>
        <v>0</v>
      </c>
      <c r="HG171" s="11">
        <f t="shared" si="191"/>
        <v>0</v>
      </c>
      <c r="HU171" s="11">
        <f t="shared" si="194"/>
        <v>0</v>
      </c>
      <c r="HY171" s="3">
        <v>10</v>
      </c>
      <c r="HZ171" s="14">
        <v>26.5</v>
      </c>
      <c r="IA171" s="11">
        <v>83</v>
      </c>
      <c r="IB171" s="11">
        <f t="shared" si="236"/>
        <v>2199.5</v>
      </c>
      <c r="II171" s="11">
        <f t="shared" si="195"/>
        <v>0</v>
      </c>
      <c r="IP171" s="11">
        <f t="shared" si="196"/>
        <v>0</v>
      </c>
      <c r="IW171" s="11">
        <f t="shared" si="197"/>
        <v>0</v>
      </c>
      <c r="JD171" s="11">
        <f t="shared" si="198"/>
        <v>0</v>
      </c>
      <c r="JK171" s="11">
        <f t="shared" si="199"/>
        <v>0</v>
      </c>
      <c r="JR171" s="11">
        <f t="shared" si="200"/>
        <v>0</v>
      </c>
      <c r="JY171" s="11">
        <f t="shared" si="201"/>
        <v>0</v>
      </c>
      <c r="KF171" s="11">
        <f t="shared" si="202"/>
        <v>0</v>
      </c>
      <c r="KM171" s="11">
        <f t="shared" si="203"/>
        <v>0</v>
      </c>
      <c r="KT171" s="11">
        <f t="shared" si="204"/>
        <v>0</v>
      </c>
      <c r="LA171" s="11">
        <f t="shared" si="205"/>
        <v>0</v>
      </c>
      <c r="LH171" s="11">
        <f t="shared" si="206"/>
        <v>0</v>
      </c>
      <c r="LL171" s="3">
        <v>13</v>
      </c>
      <c r="LM171" s="14">
        <v>32.4</v>
      </c>
      <c r="LN171" s="11">
        <v>83</v>
      </c>
      <c r="LO171" s="11">
        <f t="shared" si="232"/>
        <v>2689.2</v>
      </c>
      <c r="LV171" s="11">
        <f t="shared" si="207"/>
        <v>0</v>
      </c>
      <c r="LZ171" s="3">
        <v>100</v>
      </c>
      <c r="MA171" s="14">
        <v>229.7</v>
      </c>
      <c r="MB171" s="11">
        <v>81</v>
      </c>
      <c r="MC171" s="11">
        <f t="shared" si="237"/>
        <v>18605.7</v>
      </c>
      <c r="MD171" s="11">
        <v>107500</v>
      </c>
      <c r="ME171" s="11">
        <f>ME170-MD171</f>
        <v>80624</v>
      </c>
      <c r="MJ171" s="11">
        <f t="shared" si="208"/>
        <v>0</v>
      </c>
      <c r="MQ171" s="11">
        <f t="shared" si="209"/>
        <v>0</v>
      </c>
      <c r="MX171" s="11">
        <f t="shared" si="210"/>
        <v>0</v>
      </c>
      <c r="NB171" s="3">
        <v>20</v>
      </c>
      <c r="NC171" s="14">
        <v>43.2</v>
      </c>
      <c r="ND171" s="11">
        <v>83</v>
      </c>
      <c r="NE171" s="29">
        <f t="shared" si="211"/>
        <v>3585.6000000000004</v>
      </c>
      <c r="NF171" s="11">
        <v>30000</v>
      </c>
      <c r="NI171" s="3">
        <v>25</v>
      </c>
      <c r="NJ171" s="14">
        <v>59.5</v>
      </c>
      <c r="NK171" s="11">
        <v>83</v>
      </c>
      <c r="NL171" s="11">
        <f t="shared" si="226"/>
        <v>4938.5</v>
      </c>
      <c r="NP171" s="3">
        <v>40</v>
      </c>
      <c r="NQ171" s="14">
        <v>82.2</v>
      </c>
      <c r="NR171" s="11">
        <v>82</v>
      </c>
      <c r="NS171" s="11">
        <f t="shared" si="240"/>
        <v>6740.4000000000005</v>
      </c>
      <c r="NW171" s="3">
        <v>10</v>
      </c>
      <c r="NX171" s="14">
        <v>25.9</v>
      </c>
      <c r="NY171" s="11">
        <v>82</v>
      </c>
      <c r="NZ171" s="11">
        <f t="shared" si="233"/>
        <v>2123.7999999999997</v>
      </c>
      <c r="OG171" s="11">
        <f t="shared" si="212"/>
        <v>0</v>
      </c>
      <c r="ON171" s="11">
        <f t="shared" si="213"/>
        <v>0</v>
      </c>
      <c r="OU171" s="11">
        <f t="shared" si="214"/>
        <v>0</v>
      </c>
      <c r="PB171" s="11">
        <f t="shared" si="215"/>
        <v>0</v>
      </c>
      <c r="PF171" s="3">
        <v>15</v>
      </c>
      <c r="PG171" s="14">
        <v>35.700000000000003</v>
      </c>
      <c r="PH171" s="11">
        <v>82</v>
      </c>
      <c r="PI171" s="11">
        <f t="shared" si="234"/>
        <v>2927.4</v>
      </c>
      <c r="PP171" s="11">
        <f t="shared" si="216"/>
        <v>0</v>
      </c>
      <c r="PW171" s="11">
        <f t="shared" si="217"/>
        <v>0</v>
      </c>
      <c r="QD171" s="11">
        <f t="shared" si="218"/>
        <v>0</v>
      </c>
      <c r="QO171" s="3">
        <v>10</v>
      </c>
      <c r="QP171" s="14">
        <v>24.4</v>
      </c>
      <c r="QQ171" s="11">
        <v>83</v>
      </c>
      <c r="QR171" s="11">
        <f t="shared" si="227"/>
        <v>2025.1999999999998</v>
      </c>
      <c r="QY171" s="11">
        <f t="shared" si="228"/>
        <v>0</v>
      </c>
      <c r="RF171" s="11">
        <f t="shared" si="219"/>
        <v>0</v>
      </c>
      <c r="RT171" s="11">
        <f t="shared" si="220"/>
        <v>0</v>
      </c>
      <c r="SH171" s="11">
        <f t="shared" si="221"/>
        <v>0</v>
      </c>
      <c r="SO171" s="11">
        <f t="shared" si="229"/>
        <v>0</v>
      </c>
      <c r="SV171" s="11">
        <f t="shared" si="222"/>
        <v>0</v>
      </c>
      <c r="SZ171" s="3">
        <v>15</v>
      </c>
      <c r="TA171" s="14">
        <v>35.299999999999997</v>
      </c>
      <c r="TB171" s="11">
        <v>85</v>
      </c>
      <c r="TC171" s="11">
        <f t="shared" si="238"/>
        <v>3000.4999999999995</v>
      </c>
      <c r="TG171" s="3">
        <v>10</v>
      </c>
      <c r="TH171" s="14">
        <v>24.4</v>
      </c>
      <c r="TI171" s="11">
        <v>85</v>
      </c>
      <c r="TJ171" s="11">
        <f t="shared" si="230"/>
        <v>2074</v>
      </c>
      <c r="TN171" s="3">
        <v>15</v>
      </c>
      <c r="TO171" s="14">
        <v>37</v>
      </c>
      <c r="TP171" s="11">
        <v>86</v>
      </c>
      <c r="TQ171" s="11">
        <f t="shared" si="223"/>
        <v>3182</v>
      </c>
      <c r="UI171" s="3">
        <v>15</v>
      </c>
      <c r="UJ171" s="14">
        <v>35.799999999999997</v>
      </c>
      <c r="UK171" s="11">
        <v>85</v>
      </c>
      <c r="UL171" s="11">
        <f t="shared" si="224"/>
        <v>3042.9999999999995</v>
      </c>
      <c r="US171" s="11">
        <f t="shared" si="225"/>
        <v>0</v>
      </c>
    </row>
    <row r="172" spans="1:565" x14ac:dyDescent="0.2">
      <c r="A172" s="52">
        <v>44755</v>
      </c>
      <c r="B172" s="3">
        <v>50</v>
      </c>
      <c r="C172" s="14">
        <v>107</v>
      </c>
      <c r="D172" s="11">
        <v>82</v>
      </c>
      <c r="E172" s="11">
        <f t="shared" si="173"/>
        <v>8774</v>
      </c>
      <c r="I172" s="3">
        <v>10</v>
      </c>
      <c r="J172" s="14">
        <v>19.600000000000001</v>
      </c>
      <c r="K172" s="11">
        <v>83</v>
      </c>
      <c r="L172" s="29">
        <f t="shared" si="162"/>
        <v>1626.8000000000002</v>
      </c>
      <c r="AG172" s="11">
        <f t="shared" si="165"/>
        <v>0</v>
      </c>
      <c r="AK172" s="3">
        <v>10</v>
      </c>
      <c r="AL172" s="14">
        <v>17.600000000000001</v>
      </c>
      <c r="AM172" s="11">
        <v>85</v>
      </c>
      <c r="AN172" s="11">
        <f t="shared" si="184"/>
        <v>1496.0000000000002</v>
      </c>
      <c r="AR172" s="3">
        <v>40</v>
      </c>
      <c r="AS172" s="14">
        <v>77</v>
      </c>
      <c r="AT172" s="11">
        <v>83</v>
      </c>
      <c r="AU172" s="11">
        <f t="shared" si="241"/>
        <v>6391</v>
      </c>
      <c r="AY172" s="3">
        <v>32</v>
      </c>
      <c r="AZ172" s="14">
        <v>56.9</v>
      </c>
      <c r="BA172" s="11">
        <v>83</v>
      </c>
      <c r="BB172" s="11">
        <f t="shared" si="169"/>
        <v>4722.7</v>
      </c>
      <c r="BF172" s="3">
        <v>13</v>
      </c>
      <c r="BG172" s="14">
        <v>25.4</v>
      </c>
      <c r="BH172" s="11">
        <v>83</v>
      </c>
      <c r="BI172" s="11">
        <f t="shared" si="170"/>
        <v>2108.1999999999998</v>
      </c>
      <c r="BP172" s="11">
        <f t="shared" si="171"/>
        <v>0</v>
      </c>
      <c r="BW172" s="11">
        <f t="shared" si="172"/>
        <v>0</v>
      </c>
      <c r="CA172" s="3">
        <v>30</v>
      </c>
      <c r="CB172" s="14">
        <v>55.5</v>
      </c>
      <c r="CC172" s="11">
        <v>82</v>
      </c>
      <c r="CD172" s="11">
        <f t="shared" si="177"/>
        <v>4551</v>
      </c>
      <c r="CK172" s="11">
        <f t="shared" si="167"/>
        <v>0</v>
      </c>
      <c r="CR172" s="11">
        <f t="shared" si="174"/>
        <v>0</v>
      </c>
      <c r="DM172" s="11">
        <f t="shared" si="178"/>
        <v>0</v>
      </c>
      <c r="DQ172" s="3">
        <v>22</v>
      </c>
      <c r="DR172" s="14">
        <v>41.7</v>
      </c>
      <c r="DS172" s="11">
        <v>83</v>
      </c>
      <c r="DT172" s="11">
        <f t="shared" si="181"/>
        <v>3461.1000000000004</v>
      </c>
      <c r="DX172" s="3">
        <v>5</v>
      </c>
      <c r="DY172" s="14">
        <v>10</v>
      </c>
      <c r="DZ172" s="11">
        <v>83</v>
      </c>
      <c r="EA172" s="29">
        <f t="shared" si="179"/>
        <v>830</v>
      </c>
      <c r="EE172" s="3">
        <v>13</v>
      </c>
      <c r="EF172" s="14">
        <v>24.6</v>
      </c>
      <c r="EG172" s="11">
        <v>83</v>
      </c>
      <c r="EH172" s="11">
        <f t="shared" si="180"/>
        <v>2041.8000000000002</v>
      </c>
      <c r="EL172" s="3">
        <v>14</v>
      </c>
      <c r="EM172" s="14">
        <v>24</v>
      </c>
      <c r="EN172" s="11">
        <v>83</v>
      </c>
      <c r="EO172" s="11">
        <f t="shared" si="193"/>
        <v>1992</v>
      </c>
      <c r="FC172" s="11">
        <f t="shared" si="183"/>
        <v>0</v>
      </c>
      <c r="FJ172" s="11">
        <f t="shared" si="185"/>
        <v>0</v>
      </c>
      <c r="FN172" s="3">
        <v>5</v>
      </c>
      <c r="FO172" s="14">
        <v>8.1999999999999993</v>
      </c>
      <c r="FP172" s="11">
        <v>83</v>
      </c>
      <c r="FQ172" s="11">
        <f t="shared" si="186"/>
        <v>680.59999999999991</v>
      </c>
      <c r="FX172" s="11">
        <f t="shared" si="187"/>
        <v>0</v>
      </c>
      <c r="GE172" s="11">
        <f t="shared" si="188"/>
        <v>0</v>
      </c>
      <c r="GI172" s="3">
        <v>10</v>
      </c>
      <c r="GJ172" s="14">
        <v>19.7</v>
      </c>
      <c r="GK172" s="11">
        <v>83</v>
      </c>
      <c r="GL172" s="11">
        <f t="shared" si="231"/>
        <v>1635.1</v>
      </c>
      <c r="GS172" s="11">
        <f t="shared" si="189"/>
        <v>0</v>
      </c>
      <c r="GZ172" s="11">
        <f t="shared" si="190"/>
        <v>0</v>
      </c>
      <c r="HG172" s="11">
        <f t="shared" si="191"/>
        <v>0</v>
      </c>
      <c r="HU172" s="11">
        <f t="shared" si="194"/>
        <v>0</v>
      </c>
      <c r="HY172" s="3">
        <v>20</v>
      </c>
      <c r="HZ172" s="14">
        <v>38.799999999999997</v>
      </c>
      <c r="IA172" s="11">
        <v>83</v>
      </c>
      <c r="IB172" s="11">
        <f t="shared" si="236"/>
        <v>3220.3999999999996</v>
      </c>
      <c r="II172" s="11">
        <f t="shared" si="195"/>
        <v>0</v>
      </c>
      <c r="IP172" s="11">
        <f t="shared" si="196"/>
        <v>0</v>
      </c>
      <c r="IW172" s="11">
        <f t="shared" si="197"/>
        <v>0</v>
      </c>
      <c r="JD172" s="11">
        <f t="shared" si="198"/>
        <v>0</v>
      </c>
      <c r="JK172" s="11">
        <f t="shared" si="199"/>
        <v>0</v>
      </c>
      <c r="JR172" s="11">
        <f t="shared" si="200"/>
        <v>0</v>
      </c>
      <c r="JY172" s="11">
        <f t="shared" si="201"/>
        <v>0</v>
      </c>
      <c r="KF172" s="11">
        <f t="shared" si="202"/>
        <v>0</v>
      </c>
      <c r="KM172" s="11">
        <f t="shared" si="203"/>
        <v>0</v>
      </c>
      <c r="KT172" s="11">
        <f t="shared" si="204"/>
        <v>0</v>
      </c>
      <c r="LA172" s="11">
        <f t="shared" si="205"/>
        <v>0</v>
      </c>
      <c r="LH172" s="11">
        <f t="shared" si="206"/>
        <v>0</v>
      </c>
      <c r="LL172" s="3">
        <v>12</v>
      </c>
      <c r="LM172" s="14">
        <v>22.3</v>
      </c>
      <c r="LN172" s="11">
        <v>82</v>
      </c>
      <c r="LO172" s="11">
        <f t="shared" si="232"/>
        <v>1828.6000000000001</v>
      </c>
      <c r="LV172" s="11">
        <f t="shared" si="207"/>
        <v>0</v>
      </c>
      <c r="LZ172" s="3">
        <v>60</v>
      </c>
      <c r="MA172" s="14">
        <v>126.3</v>
      </c>
      <c r="MB172" s="11">
        <v>81</v>
      </c>
      <c r="MC172" s="11">
        <f t="shared" si="237"/>
        <v>10230.299999999999</v>
      </c>
      <c r="MJ172" s="11">
        <f t="shared" si="208"/>
        <v>0</v>
      </c>
      <c r="MQ172" s="11">
        <f t="shared" si="209"/>
        <v>0</v>
      </c>
      <c r="MX172" s="11">
        <f t="shared" si="210"/>
        <v>0</v>
      </c>
      <c r="NB172" s="3">
        <v>25</v>
      </c>
      <c r="NC172" s="14">
        <v>48.7</v>
      </c>
      <c r="ND172" s="11">
        <v>83</v>
      </c>
      <c r="NE172" s="29">
        <f t="shared" si="211"/>
        <v>4042.1000000000004</v>
      </c>
      <c r="NF172" s="127">
        <v>-3417</v>
      </c>
      <c r="NG172" s="11">
        <v>80465</v>
      </c>
      <c r="NL172" s="11">
        <f t="shared" si="226"/>
        <v>0</v>
      </c>
      <c r="NP172" s="3">
        <v>15</v>
      </c>
      <c r="NQ172" s="14">
        <v>25.8</v>
      </c>
      <c r="NR172" s="11">
        <v>82</v>
      </c>
      <c r="NS172" s="11">
        <f t="shared" si="240"/>
        <v>2115.6</v>
      </c>
      <c r="NW172" s="3">
        <v>15</v>
      </c>
      <c r="NX172" s="14">
        <v>30</v>
      </c>
      <c r="NY172" s="11">
        <v>82</v>
      </c>
      <c r="NZ172" s="11">
        <f t="shared" si="233"/>
        <v>2460</v>
      </c>
      <c r="OG172" s="11">
        <f t="shared" si="212"/>
        <v>0</v>
      </c>
      <c r="ON172" s="11">
        <f t="shared" si="213"/>
        <v>0</v>
      </c>
      <c r="OU172" s="11">
        <f t="shared" si="214"/>
        <v>0</v>
      </c>
      <c r="PB172" s="11">
        <f t="shared" si="215"/>
        <v>0</v>
      </c>
      <c r="PF172" s="3">
        <v>15</v>
      </c>
      <c r="PG172" s="14">
        <v>28.7</v>
      </c>
      <c r="PH172" s="11">
        <v>82</v>
      </c>
      <c r="PI172" s="11">
        <f t="shared" si="234"/>
        <v>2353.4</v>
      </c>
      <c r="PP172" s="11">
        <f t="shared" si="216"/>
        <v>0</v>
      </c>
      <c r="PW172" s="11">
        <f t="shared" si="217"/>
        <v>0</v>
      </c>
      <c r="QD172" s="11">
        <f t="shared" si="218"/>
        <v>0</v>
      </c>
      <c r="QR172" s="11">
        <f t="shared" si="227"/>
        <v>0</v>
      </c>
      <c r="QY172" s="11">
        <f t="shared" si="228"/>
        <v>0</v>
      </c>
      <c r="RF172" s="11">
        <f t="shared" si="219"/>
        <v>0</v>
      </c>
      <c r="RQ172" s="3">
        <v>5</v>
      </c>
      <c r="RR172" s="14">
        <v>10</v>
      </c>
      <c r="RS172" s="11">
        <v>85</v>
      </c>
      <c r="RT172" s="11">
        <f t="shared" si="220"/>
        <v>850</v>
      </c>
      <c r="RV172" s="11">
        <v>5827</v>
      </c>
      <c r="SH172" s="11">
        <f t="shared" si="221"/>
        <v>0</v>
      </c>
      <c r="SO172" s="11">
        <f t="shared" si="229"/>
        <v>0</v>
      </c>
      <c r="SV172" s="11">
        <f t="shared" si="222"/>
        <v>0</v>
      </c>
      <c r="SZ172" s="3">
        <v>10</v>
      </c>
      <c r="TA172" s="14">
        <v>18.8</v>
      </c>
      <c r="TB172" s="11">
        <v>85</v>
      </c>
      <c r="TC172" s="11">
        <f t="shared" si="238"/>
        <v>1598</v>
      </c>
      <c r="TG172" s="3">
        <v>8</v>
      </c>
      <c r="TH172" s="14">
        <v>13.9</v>
      </c>
      <c r="TI172" s="11">
        <v>85</v>
      </c>
      <c r="TJ172" s="11">
        <f t="shared" si="230"/>
        <v>1181.5</v>
      </c>
      <c r="TQ172" s="11">
        <f t="shared" si="223"/>
        <v>0</v>
      </c>
      <c r="UL172" s="11">
        <f t="shared" si="224"/>
        <v>0</v>
      </c>
      <c r="US172" s="11">
        <f t="shared" si="225"/>
        <v>0</v>
      </c>
    </row>
    <row r="173" spans="1:565" x14ac:dyDescent="0.2">
      <c r="A173" s="52">
        <v>44756</v>
      </c>
      <c r="B173" s="3">
        <v>70</v>
      </c>
      <c r="C173" s="14">
        <v>123.6</v>
      </c>
      <c r="D173" s="11">
        <v>82</v>
      </c>
      <c r="E173" s="11">
        <f t="shared" si="173"/>
        <v>10135.199999999999</v>
      </c>
      <c r="I173" s="3">
        <v>15</v>
      </c>
      <c r="J173" s="14">
        <v>25.9</v>
      </c>
      <c r="K173" s="11">
        <v>83</v>
      </c>
      <c r="L173" s="29">
        <f t="shared" si="162"/>
        <v>2149.6999999999998</v>
      </c>
      <c r="AG173" s="11">
        <f t="shared" si="165"/>
        <v>0</v>
      </c>
      <c r="AK173" s="3">
        <v>10</v>
      </c>
      <c r="AL173" s="14">
        <v>18.399999999999999</v>
      </c>
      <c r="AM173" s="11">
        <v>83</v>
      </c>
      <c r="AN173" s="11">
        <f t="shared" si="184"/>
        <v>1527.1999999999998</v>
      </c>
      <c r="AR173" s="3">
        <v>35</v>
      </c>
      <c r="AS173" s="14">
        <v>65.8</v>
      </c>
      <c r="AT173" s="11">
        <v>83</v>
      </c>
      <c r="AU173" s="11">
        <f t="shared" si="241"/>
        <v>5461.4</v>
      </c>
      <c r="AY173" s="3">
        <v>32</v>
      </c>
      <c r="AZ173" s="14">
        <v>57.4</v>
      </c>
      <c r="BA173" s="11">
        <v>83</v>
      </c>
      <c r="BB173" s="11">
        <f t="shared" si="169"/>
        <v>4764.2</v>
      </c>
      <c r="BF173" s="3">
        <v>5</v>
      </c>
      <c r="BG173" s="14">
        <v>9.8000000000000007</v>
      </c>
      <c r="BH173" s="11">
        <v>83</v>
      </c>
      <c r="BI173" s="11">
        <f t="shared" si="170"/>
        <v>813.40000000000009</v>
      </c>
      <c r="BP173" s="11">
        <f t="shared" si="171"/>
        <v>0</v>
      </c>
      <c r="BW173" s="11">
        <f t="shared" si="172"/>
        <v>0</v>
      </c>
      <c r="CA173" s="3">
        <v>30</v>
      </c>
      <c r="CB173" s="14">
        <v>57.1</v>
      </c>
      <c r="CC173" s="11">
        <v>82</v>
      </c>
      <c r="CD173" s="11">
        <f t="shared" si="177"/>
        <v>4682.2</v>
      </c>
      <c r="CK173" s="11">
        <f t="shared" si="167"/>
        <v>0</v>
      </c>
      <c r="CR173" s="11">
        <f t="shared" si="174"/>
        <v>0</v>
      </c>
      <c r="DM173" s="11">
        <f t="shared" si="178"/>
        <v>0</v>
      </c>
      <c r="DQ173" s="3">
        <v>20</v>
      </c>
      <c r="DR173" s="14">
        <v>38</v>
      </c>
      <c r="DS173" s="11">
        <v>83</v>
      </c>
      <c r="DT173" s="11">
        <f t="shared" si="181"/>
        <v>3154</v>
      </c>
      <c r="DX173" s="3">
        <v>5</v>
      </c>
      <c r="DY173" s="14">
        <v>9.6999999999999993</v>
      </c>
      <c r="DZ173" s="11">
        <v>83</v>
      </c>
      <c r="EA173" s="29">
        <f t="shared" si="179"/>
        <v>805.09999999999991</v>
      </c>
      <c r="EE173" s="3">
        <v>10</v>
      </c>
      <c r="EF173" s="14">
        <v>19.100000000000001</v>
      </c>
      <c r="EG173" s="11">
        <v>83</v>
      </c>
      <c r="EH173" s="11">
        <f t="shared" si="180"/>
        <v>1585.3000000000002</v>
      </c>
      <c r="EL173" s="3">
        <v>15</v>
      </c>
      <c r="EM173" s="14">
        <v>29.9</v>
      </c>
      <c r="EN173" s="11">
        <v>83</v>
      </c>
      <c r="EO173" s="11">
        <f t="shared" si="193"/>
        <v>2481.6999999999998</v>
      </c>
      <c r="FC173" s="11">
        <f t="shared" si="183"/>
        <v>0</v>
      </c>
      <c r="FJ173" s="11">
        <f t="shared" si="185"/>
        <v>0</v>
      </c>
      <c r="FN173" s="3">
        <v>5</v>
      </c>
      <c r="FO173" s="14">
        <v>9.5</v>
      </c>
      <c r="FP173" s="11">
        <v>83</v>
      </c>
      <c r="FQ173" s="11">
        <f t="shared" si="186"/>
        <v>788.5</v>
      </c>
      <c r="FX173" s="11">
        <f t="shared" si="187"/>
        <v>0</v>
      </c>
      <c r="GE173" s="11">
        <f t="shared" si="188"/>
        <v>0</v>
      </c>
      <c r="GI173" s="3">
        <v>10</v>
      </c>
      <c r="GJ173" s="14">
        <v>19</v>
      </c>
      <c r="GK173" s="11">
        <v>83</v>
      </c>
      <c r="GL173" s="11">
        <f t="shared" si="231"/>
        <v>1577</v>
      </c>
      <c r="GS173" s="11">
        <f t="shared" si="189"/>
        <v>0</v>
      </c>
      <c r="GZ173" s="11">
        <f t="shared" si="190"/>
        <v>0</v>
      </c>
      <c r="HG173" s="11">
        <f t="shared" si="191"/>
        <v>0</v>
      </c>
      <c r="HU173" s="11">
        <f t="shared" si="194"/>
        <v>0</v>
      </c>
      <c r="HY173" s="3">
        <v>15</v>
      </c>
      <c r="HZ173" s="14">
        <v>28.3</v>
      </c>
      <c r="IA173" s="11">
        <v>83</v>
      </c>
      <c r="IB173" s="11">
        <f t="shared" si="236"/>
        <v>2348.9</v>
      </c>
      <c r="II173" s="11">
        <f t="shared" si="195"/>
        <v>0</v>
      </c>
      <c r="IP173" s="11">
        <f t="shared" si="196"/>
        <v>0</v>
      </c>
      <c r="IW173" s="11">
        <f t="shared" si="197"/>
        <v>0</v>
      </c>
      <c r="JD173" s="11">
        <f t="shared" si="198"/>
        <v>0</v>
      </c>
      <c r="JK173" s="11">
        <f t="shared" si="199"/>
        <v>0</v>
      </c>
      <c r="JR173" s="11">
        <f t="shared" si="200"/>
        <v>0</v>
      </c>
      <c r="JY173" s="11">
        <f t="shared" si="201"/>
        <v>0</v>
      </c>
      <c r="KF173" s="11">
        <f t="shared" si="202"/>
        <v>0</v>
      </c>
      <c r="KM173" s="11">
        <f t="shared" si="203"/>
        <v>0</v>
      </c>
      <c r="KT173" s="11">
        <f t="shared" si="204"/>
        <v>0</v>
      </c>
      <c r="LA173" s="11">
        <f t="shared" si="205"/>
        <v>0</v>
      </c>
      <c r="LH173" s="11">
        <f t="shared" si="206"/>
        <v>0</v>
      </c>
      <c r="LL173" s="3">
        <v>18</v>
      </c>
      <c r="LM173" s="14">
        <v>34.700000000000003</v>
      </c>
      <c r="LN173" s="11">
        <v>83</v>
      </c>
      <c r="LO173" s="11">
        <f t="shared" si="232"/>
        <v>2880.1000000000004</v>
      </c>
      <c r="LV173" s="11">
        <f t="shared" si="207"/>
        <v>0</v>
      </c>
      <c r="LZ173" s="3">
        <v>10</v>
      </c>
      <c r="MA173" s="14">
        <v>20.3</v>
      </c>
      <c r="MB173" s="11">
        <v>81</v>
      </c>
      <c r="MC173" s="11">
        <f t="shared" si="237"/>
        <v>1644.3</v>
      </c>
      <c r="MJ173" s="11">
        <f t="shared" si="208"/>
        <v>0</v>
      </c>
      <c r="MQ173" s="11">
        <f t="shared" si="209"/>
        <v>0</v>
      </c>
      <c r="MX173" s="11">
        <f t="shared" si="210"/>
        <v>0</v>
      </c>
      <c r="NB173" s="3">
        <v>15</v>
      </c>
      <c r="NC173" s="14">
        <v>28.1</v>
      </c>
      <c r="ND173" s="11">
        <v>83</v>
      </c>
      <c r="NE173" s="29">
        <f t="shared" si="211"/>
        <v>2332.3000000000002</v>
      </c>
      <c r="NL173" s="11">
        <f t="shared" si="226"/>
        <v>0</v>
      </c>
      <c r="NP173" s="3">
        <v>40</v>
      </c>
      <c r="NQ173" s="14">
        <v>65.400000000000006</v>
      </c>
      <c r="NR173" s="11">
        <v>82</v>
      </c>
      <c r="NS173" s="11">
        <f t="shared" si="240"/>
        <v>5362.8</v>
      </c>
      <c r="NW173" s="3">
        <v>10</v>
      </c>
      <c r="NX173" s="14">
        <v>20.6</v>
      </c>
      <c r="NY173" s="11">
        <v>82</v>
      </c>
      <c r="NZ173" s="11">
        <f t="shared" si="233"/>
        <v>1689.2</v>
      </c>
      <c r="OG173" s="11">
        <f t="shared" si="212"/>
        <v>0</v>
      </c>
      <c r="ON173" s="11">
        <f t="shared" si="213"/>
        <v>0</v>
      </c>
      <c r="OU173" s="11">
        <f t="shared" si="214"/>
        <v>0</v>
      </c>
      <c r="PB173" s="11">
        <f t="shared" si="215"/>
        <v>0</v>
      </c>
      <c r="PF173" s="3">
        <v>5</v>
      </c>
      <c r="PG173" s="14">
        <v>9.8000000000000007</v>
      </c>
      <c r="PH173" s="11">
        <v>82</v>
      </c>
      <c r="PI173" s="11">
        <f t="shared" si="234"/>
        <v>803.6</v>
      </c>
      <c r="PP173" s="11">
        <f t="shared" si="216"/>
        <v>0</v>
      </c>
      <c r="PW173" s="11">
        <f t="shared" si="217"/>
        <v>0</v>
      </c>
      <c r="QD173" s="11">
        <f t="shared" si="218"/>
        <v>0</v>
      </c>
      <c r="QO173" s="3">
        <v>15</v>
      </c>
      <c r="QP173" s="14">
        <v>29.4</v>
      </c>
      <c r="QQ173" s="11">
        <v>83</v>
      </c>
      <c r="QR173" s="11">
        <f t="shared" si="227"/>
        <v>2440.1999999999998</v>
      </c>
      <c r="QY173" s="11">
        <f t="shared" si="228"/>
        <v>0</v>
      </c>
      <c r="RF173" s="11">
        <f t="shared" si="219"/>
        <v>0</v>
      </c>
      <c r="RT173" s="11">
        <f t="shared" si="220"/>
        <v>0</v>
      </c>
      <c r="SH173" s="11">
        <f t="shared" si="221"/>
        <v>0</v>
      </c>
      <c r="SO173" s="11">
        <f t="shared" si="229"/>
        <v>0</v>
      </c>
      <c r="SV173" s="11">
        <f t="shared" si="222"/>
        <v>0</v>
      </c>
      <c r="SZ173" s="3">
        <v>10</v>
      </c>
      <c r="TA173" s="14">
        <v>17.5</v>
      </c>
      <c r="TB173" s="11">
        <v>85</v>
      </c>
      <c r="TC173" s="11">
        <f t="shared" si="238"/>
        <v>1487.5</v>
      </c>
      <c r="TG173" s="3">
        <v>8</v>
      </c>
      <c r="TH173" s="14">
        <v>15</v>
      </c>
      <c r="TI173" s="11">
        <v>85</v>
      </c>
      <c r="TJ173" s="11">
        <f t="shared" si="230"/>
        <v>1275</v>
      </c>
      <c r="TQ173" s="11">
        <f t="shared" si="223"/>
        <v>0</v>
      </c>
      <c r="UL173" s="11">
        <f t="shared" si="224"/>
        <v>0</v>
      </c>
      <c r="US173" s="11">
        <f t="shared" si="225"/>
        <v>0</v>
      </c>
    </row>
    <row r="174" spans="1:565" x14ac:dyDescent="0.2">
      <c r="A174" s="52">
        <v>44757</v>
      </c>
      <c r="B174" s="3">
        <v>120</v>
      </c>
      <c r="C174" s="14">
        <v>234.1</v>
      </c>
      <c r="D174" s="11">
        <v>78</v>
      </c>
      <c r="E174" s="11">
        <f t="shared" si="173"/>
        <v>18259.8</v>
      </c>
      <c r="I174" s="3">
        <v>10</v>
      </c>
      <c r="J174" s="14">
        <v>21.2</v>
      </c>
      <c r="K174" s="11">
        <v>79</v>
      </c>
      <c r="L174" s="29">
        <f t="shared" si="162"/>
        <v>1674.8</v>
      </c>
      <c r="AG174" s="11">
        <f t="shared" si="165"/>
        <v>0</v>
      </c>
      <c r="AK174" s="3">
        <v>20</v>
      </c>
      <c r="AL174" s="14">
        <v>42.6</v>
      </c>
      <c r="AM174" s="11">
        <v>81</v>
      </c>
      <c r="AN174" s="11">
        <f t="shared" si="184"/>
        <v>3450.6</v>
      </c>
      <c r="AR174" s="3">
        <v>50</v>
      </c>
      <c r="AS174" s="14">
        <v>109.8</v>
      </c>
      <c r="AT174" s="11">
        <v>79</v>
      </c>
      <c r="AU174" s="11">
        <f t="shared" si="241"/>
        <v>8674.1999999999989</v>
      </c>
      <c r="AY174" s="3">
        <v>35</v>
      </c>
      <c r="AZ174" s="14">
        <v>77.8</v>
      </c>
      <c r="BA174" s="11">
        <v>79</v>
      </c>
      <c r="BB174" s="11">
        <f t="shared" si="169"/>
        <v>6146.2</v>
      </c>
      <c r="BF174" s="3">
        <v>15</v>
      </c>
      <c r="BG174" s="14">
        <v>31.3</v>
      </c>
      <c r="BH174" s="11">
        <v>79</v>
      </c>
      <c r="BI174" s="11">
        <f t="shared" si="170"/>
        <v>2472.7000000000003</v>
      </c>
      <c r="BP174" s="11">
        <f t="shared" si="171"/>
        <v>0</v>
      </c>
      <c r="BW174" s="11">
        <f t="shared" si="172"/>
        <v>0</v>
      </c>
      <c r="CA174" s="3">
        <v>60</v>
      </c>
      <c r="CB174" s="14">
        <v>123.9</v>
      </c>
      <c r="CC174" s="11">
        <v>79</v>
      </c>
      <c r="CD174" s="11">
        <f t="shared" si="177"/>
        <v>9788.1</v>
      </c>
      <c r="CK174" s="11">
        <f t="shared" si="167"/>
        <v>0</v>
      </c>
      <c r="CR174" s="11">
        <f t="shared" si="174"/>
        <v>0</v>
      </c>
      <c r="DM174" s="11">
        <f t="shared" si="178"/>
        <v>0</v>
      </c>
      <c r="DQ174" s="3">
        <v>15</v>
      </c>
      <c r="DR174" s="14">
        <v>32.1</v>
      </c>
      <c r="DS174" s="11">
        <v>79</v>
      </c>
      <c r="DT174" s="11">
        <f t="shared" si="181"/>
        <v>2535.9</v>
      </c>
      <c r="DX174" s="3">
        <v>5</v>
      </c>
      <c r="DY174" s="14">
        <v>10.6</v>
      </c>
      <c r="DZ174" s="11">
        <v>79</v>
      </c>
      <c r="EA174" s="29">
        <f t="shared" si="179"/>
        <v>837.4</v>
      </c>
      <c r="EE174" s="3">
        <v>10</v>
      </c>
      <c r="EF174" s="14">
        <v>21.7</v>
      </c>
      <c r="EG174" s="11">
        <v>79</v>
      </c>
      <c r="EH174" s="11">
        <f t="shared" si="180"/>
        <v>1714.3</v>
      </c>
      <c r="EL174" s="3">
        <v>15</v>
      </c>
      <c r="EM174" s="14">
        <v>34.1</v>
      </c>
      <c r="EN174" s="11">
        <v>79</v>
      </c>
      <c r="EO174" s="11">
        <f t="shared" si="193"/>
        <v>2693.9</v>
      </c>
      <c r="FC174" s="11">
        <f t="shared" si="183"/>
        <v>0</v>
      </c>
      <c r="FJ174" s="11">
        <f t="shared" si="185"/>
        <v>0</v>
      </c>
      <c r="FN174" s="3">
        <v>5</v>
      </c>
      <c r="FO174" s="14">
        <v>9.9</v>
      </c>
      <c r="FP174" s="11">
        <v>79</v>
      </c>
      <c r="FQ174" s="11">
        <f t="shared" si="186"/>
        <v>782.1</v>
      </c>
      <c r="FX174" s="11">
        <f t="shared" si="187"/>
        <v>0</v>
      </c>
      <c r="GE174" s="11">
        <f t="shared" si="188"/>
        <v>0</v>
      </c>
      <c r="GI174" s="3">
        <v>20</v>
      </c>
      <c r="GJ174" s="14">
        <v>45.3</v>
      </c>
      <c r="GK174" s="11">
        <v>79</v>
      </c>
      <c r="GL174" s="11">
        <f t="shared" si="231"/>
        <v>3578.7</v>
      </c>
      <c r="GS174" s="11">
        <f t="shared" si="189"/>
        <v>0</v>
      </c>
      <c r="GZ174" s="11">
        <f t="shared" si="190"/>
        <v>0</v>
      </c>
      <c r="HG174" s="11">
        <f t="shared" si="191"/>
        <v>0</v>
      </c>
      <c r="HU174" s="11">
        <f t="shared" si="194"/>
        <v>0</v>
      </c>
      <c r="HY174" s="3">
        <v>30</v>
      </c>
      <c r="HZ174" s="14">
        <v>66.2</v>
      </c>
      <c r="IA174" s="11">
        <v>79</v>
      </c>
      <c r="IB174" s="11">
        <f t="shared" si="236"/>
        <v>5229.8</v>
      </c>
      <c r="II174" s="11">
        <f t="shared" si="195"/>
        <v>0</v>
      </c>
      <c r="IP174" s="11">
        <f t="shared" si="196"/>
        <v>0</v>
      </c>
      <c r="IW174" s="11">
        <f t="shared" si="197"/>
        <v>0</v>
      </c>
      <c r="JD174" s="11">
        <f t="shared" si="198"/>
        <v>0</v>
      </c>
      <c r="JK174" s="11">
        <f t="shared" si="199"/>
        <v>0</v>
      </c>
      <c r="JR174" s="11">
        <f t="shared" si="200"/>
        <v>0</v>
      </c>
      <c r="JY174" s="11">
        <f t="shared" si="201"/>
        <v>0</v>
      </c>
      <c r="KF174" s="11">
        <f t="shared" si="202"/>
        <v>0</v>
      </c>
      <c r="KM174" s="11">
        <f t="shared" si="203"/>
        <v>0</v>
      </c>
      <c r="KT174" s="11">
        <f t="shared" si="204"/>
        <v>0</v>
      </c>
      <c r="LA174" s="11">
        <f t="shared" si="205"/>
        <v>0</v>
      </c>
      <c r="LH174" s="11">
        <f t="shared" si="206"/>
        <v>0</v>
      </c>
      <c r="LL174" s="3">
        <v>15</v>
      </c>
      <c r="LM174" s="14">
        <v>31.9</v>
      </c>
      <c r="LN174" s="11">
        <v>79</v>
      </c>
      <c r="LO174" s="11">
        <f t="shared" si="232"/>
        <v>2520.1</v>
      </c>
      <c r="LV174" s="11">
        <f t="shared" si="207"/>
        <v>0</v>
      </c>
      <c r="LZ174" s="3">
        <v>80</v>
      </c>
      <c r="MA174" s="14">
        <v>141.1</v>
      </c>
      <c r="MB174" s="11">
        <v>77</v>
      </c>
      <c r="MC174" s="11">
        <f t="shared" si="237"/>
        <v>10864.699999999999</v>
      </c>
      <c r="MJ174" s="11">
        <f t="shared" si="208"/>
        <v>0</v>
      </c>
      <c r="MQ174" s="11">
        <f t="shared" si="209"/>
        <v>0</v>
      </c>
      <c r="MX174" s="11">
        <f t="shared" si="210"/>
        <v>0</v>
      </c>
      <c r="NB174" s="3">
        <v>20</v>
      </c>
      <c r="NC174" s="14">
        <v>43.4</v>
      </c>
      <c r="ND174" s="11">
        <v>79</v>
      </c>
      <c r="NE174" s="29">
        <f t="shared" si="211"/>
        <v>3428.6</v>
      </c>
      <c r="NI174" s="3">
        <v>9</v>
      </c>
      <c r="NJ174" s="14">
        <v>16.8</v>
      </c>
      <c r="NK174" s="11">
        <v>79</v>
      </c>
      <c r="NL174" s="11">
        <f t="shared" si="226"/>
        <v>1327.2</v>
      </c>
      <c r="NP174" s="3">
        <v>60</v>
      </c>
      <c r="NQ174" s="14">
        <v>120.1</v>
      </c>
      <c r="NR174" s="11">
        <v>79</v>
      </c>
      <c r="NS174" s="11">
        <f t="shared" si="240"/>
        <v>9487.9</v>
      </c>
      <c r="NW174" s="3">
        <v>25</v>
      </c>
      <c r="NX174" s="14">
        <v>53.8</v>
      </c>
      <c r="NY174" s="11">
        <v>78</v>
      </c>
      <c r="NZ174" s="11">
        <f t="shared" si="233"/>
        <v>4196.3999999999996</v>
      </c>
      <c r="OG174" s="11">
        <f t="shared" si="212"/>
        <v>0</v>
      </c>
      <c r="ON174" s="11">
        <f t="shared" si="213"/>
        <v>0</v>
      </c>
      <c r="OU174" s="11">
        <f t="shared" si="214"/>
        <v>0</v>
      </c>
      <c r="PB174" s="11">
        <f t="shared" si="215"/>
        <v>0</v>
      </c>
      <c r="PF174" s="3">
        <v>25</v>
      </c>
      <c r="PG174" s="14">
        <v>52.3</v>
      </c>
      <c r="PH174" s="11">
        <v>78</v>
      </c>
      <c r="PI174" s="11">
        <f t="shared" si="234"/>
        <v>4079.3999999999996</v>
      </c>
      <c r="PP174" s="11">
        <f t="shared" si="216"/>
        <v>0</v>
      </c>
      <c r="PW174" s="11">
        <f t="shared" si="217"/>
        <v>0</v>
      </c>
      <c r="QD174" s="11">
        <f t="shared" si="218"/>
        <v>0</v>
      </c>
      <c r="QO174" s="3">
        <v>15</v>
      </c>
      <c r="QP174" s="14">
        <v>33.200000000000003</v>
      </c>
      <c r="QQ174" s="11">
        <v>79</v>
      </c>
      <c r="QR174" s="11">
        <f t="shared" si="227"/>
        <v>2622.8</v>
      </c>
      <c r="QY174" s="11">
        <f t="shared" si="228"/>
        <v>0</v>
      </c>
      <c r="RF174" s="11">
        <f t="shared" si="219"/>
        <v>0</v>
      </c>
      <c r="RT174" s="11">
        <f t="shared" si="220"/>
        <v>0</v>
      </c>
      <c r="SH174" s="11">
        <f t="shared" si="221"/>
        <v>0</v>
      </c>
      <c r="SO174" s="11">
        <f t="shared" si="229"/>
        <v>0</v>
      </c>
      <c r="SV174" s="11">
        <f t="shared" si="222"/>
        <v>0</v>
      </c>
      <c r="SZ174" s="3">
        <v>20</v>
      </c>
      <c r="TA174" s="14">
        <v>43</v>
      </c>
      <c r="TB174" s="11">
        <v>81</v>
      </c>
      <c r="TC174" s="11">
        <f t="shared" si="238"/>
        <v>3483</v>
      </c>
      <c r="TG174" s="3">
        <v>10</v>
      </c>
      <c r="TH174" s="14">
        <v>22.2</v>
      </c>
      <c r="TI174" s="11">
        <v>81</v>
      </c>
      <c r="TJ174" s="11">
        <f t="shared" si="230"/>
        <v>1798.2</v>
      </c>
      <c r="TN174" s="3">
        <v>20</v>
      </c>
      <c r="TO174" s="14">
        <v>44.3</v>
      </c>
      <c r="TP174" s="11">
        <v>82</v>
      </c>
      <c r="TQ174" s="11">
        <f t="shared" si="223"/>
        <v>3632.6</v>
      </c>
      <c r="UI174" s="3">
        <v>10</v>
      </c>
      <c r="UJ174" s="14">
        <v>21</v>
      </c>
      <c r="UK174" s="11">
        <v>81</v>
      </c>
      <c r="UL174" s="11">
        <f t="shared" si="224"/>
        <v>1701</v>
      </c>
      <c r="US174" s="11">
        <f t="shared" si="225"/>
        <v>0</v>
      </c>
    </row>
    <row r="175" spans="1:565" x14ac:dyDescent="0.2">
      <c r="A175" s="52">
        <v>44758</v>
      </c>
      <c r="E175" s="11">
        <f t="shared" si="173"/>
        <v>0</v>
      </c>
      <c r="I175" s="3">
        <v>6</v>
      </c>
      <c r="J175" s="14">
        <v>9.6</v>
      </c>
      <c r="K175" s="11">
        <v>76</v>
      </c>
      <c r="L175" s="29">
        <f t="shared" si="162"/>
        <v>729.6</v>
      </c>
      <c r="AG175" s="11">
        <f t="shared" si="165"/>
        <v>0</v>
      </c>
      <c r="AK175" s="3">
        <v>8</v>
      </c>
      <c r="AL175" s="14">
        <v>16.8</v>
      </c>
      <c r="AM175" s="11">
        <v>78</v>
      </c>
      <c r="AN175" s="11">
        <f t="shared" si="184"/>
        <v>1310.4000000000001</v>
      </c>
      <c r="AR175" s="3">
        <v>25</v>
      </c>
      <c r="AS175" s="14">
        <v>59.8</v>
      </c>
      <c r="AT175" s="11">
        <v>76</v>
      </c>
      <c r="AU175" s="11">
        <f t="shared" si="241"/>
        <v>4544.8</v>
      </c>
      <c r="AY175" s="3">
        <v>25</v>
      </c>
      <c r="AZ175" s="14">
        <v>58</v>
      </c>
      <c r="BA175" s="11">
        <v>76</v>
      </c>
      <c r="BB175" s="11">
        <f t="shared" si="169"/>
        <v>4408</v>
      </c>
      <c r="BF175" s="3">
        <v>5</v>
      </c>
      <c r="BG175" s="14">
        <v>10.5</v>
      </c>
      <c r="BH175" s="11">
        <v>76</v>
      </c>
      <c r="BI175" s="11">
        <f t="shared" si="170"/>
        <v>798</v>
      </c>
      <c r="BP175" s="11">
        <f t="shared" si="171"/>
        <v>0</v>
      </c>
      <c r="BW175" s="11">
        <f t="shared" si="172"/>
        <v>0</v>
      </c>
      <c r="CA175" s="3">
        <v>40</v>
      </c>
      <c r="CB175" s="14">
        <v>93.8</v>
      </c>
      <c r="CC175" s="11">
        <v>75</v>
      </c>
      <c r="CD175" s="11">
        <f t="shared" si="177"/>
        <v>7035</v>
      </c>
      <c r="CK175" s="11">
        <f t="shared" si="167"/>
        <v>0</v>
      </c>
      <c r="CR175" s="11">
        <f t="shared" si="174"/>
        <v>0</v>
      </c>
      <c r="DM175" s="11">
        <f t="shared" si="178"/>
        <v>0</v>
      </c>
      <c r="DQ175" s="3">
        <v>15</v>
      </c>
      <c r="DR175" s="14">
        <v>35.1</v>
      </c>
      <c r="DS175" s="11">
        <v>76</v>
      </c>
      <c r="DT175" s="11">
        <f t="shared" si="181"/>
        <v>2667.6</v>
      </c>
      <c r="DX175" s="3">
        <v>5</v>
      </c>
      <c r="DY175" s="14">
        <v>10.9</v>
      </c>
      <c r="DZ175" s="11">
        <v>76</v>
      </c>
      <c r="EA175" s="29">
        <f t="shared" si="179"/>
        <v>828.4</v>
      </c>
      <c r="EE175" s="3">
        <v>5</v>
      </c>
      <c r="EF175" s="14">
        <v>12.3</v>
      </c>
      <c r="EG175" s="11">
        <v>76</v>
      </c>
      <c r="EH175" s="11">
        <f t="shared" si="180"/>
        <v>934.80000000000007</v>
      </c>
      <c r="EL175" s="3">
        <v>10</v>
      </c>
      <c r="EM175" s="14">
        <v>24.1</v>
      </c>
      <c r="EN175" s="11">
        <v>76</v>
      </c>
      <c r="EO175" s="11">
        <f t="shared" si="193"/>
        <v>1831.6000000000001</v>
      </c>
      <c r="FC175" s="11">
        <f t="shared" si="183"/>
        <v>0</v>
      </c>
      <c r="FJ175" s="11">
        <f t="shared" si="185"/>
        <v>0</v>
      </c>
      <c r="FQ175" s="11">
        <f t="shared" si="186"/>
        <v>0</v>
      </c>
      <c r="FX175" s="11">
        <f t="shared" si="187"/>
        <v>0</v>
      </c>
      <c r="GE175" s="11">
        <f t="shared" si="188"/>
        <v>0</v>
      </c>
      <c r="GL175" s="11">
        <f t="shared" si="231"/>
        <v>0</v>
      </c>
      <c r="GS175" s="11">
        <f t="shared" si="189"/>
        <v>0</v>
      </c>
      <c r="GZ175" s="11">
        <f t="shared" si="190"/>
        <v>0</v>
      </c>
      <c r="HG175" s="11">
        <f t="shared" si="191"/>
        <v>0</v>
      </c>
      <c r="HU175" s="11">
        <f t="shared" si="194"/>
        <v>0</v>
      </c>
      <c r="HY175" s="3">
        <v>10</v>
      </c>
      <c r="HZ175" s="14">
        <v>20.2</v>
      </c>
      <c r="IA175" s="11">
        <v>76</v>
      </c>
      <c r="IB175" s="11">
        <f t="shared" si="236"/>
        <v>1535.2</v>
      </c>
      <c r="II175" s="11">
        <f t="shared" si="195"/>
        <v>0</v>
      </c>
      <c r="IP175" s="11">
        <f t="shared" si="196"/>
        <v>0</v>
      </c>
      <c r="IW175" s="11">
        <f t="shared" si="197"/>
        <v>0</v>
      </c>
      <c r="JD175" s="11">
        <f t="shared" si="198"/>
        <v>0</v>
      </c>
      <c r="JK175" s="11">
        <f t="shared" si="199"/>
        <v>0</v>
      </c>
      <c r="JR175" s="11">
        <f t="shared" si="200"/>
        <v>0</v>
      </c>
      <c r="JY175" s="11">
        <f t="shared" si="201"/>
        <v>0</v>
      </c>
      <c r="KF175" s="11">
        <f t="shared" si="202"/>
        <v>0</v>
      </c>
      <c r="KM175" s="11">
        <f t="shared" si="203"/>
        <v>0</v>
      </c>
      <c r="KT175" s="11">
        <f t="shared" si="204"/>
        <v>0</v>
      </c>
      <c r="LA175" s="11">
        <f t="shared" si="205"/>
        <v>0</v>
      </c>
      <c r="LH175" s="11">
        <f t="shared" si="206"/>
        <v>0</v>
      </c>
      <c r="LL175" s="3">
        <v>15</v>
      </c>
      <c r="LM175" s="14">
        <v>34.299999999999997</v>
      </c>
      <c r="LN175" s="11">
        <v>76</v>
      </c>
      <c r="LO175" s="11">
        <f t="shared" si="232"/>
        <v>2606.7999999999997</v>
      </c>
      <c r="LV175" s="11">
        <f t="shared" si="207"/>
        <v>0</v>
      </c>
      <c r="LZ175" s="3">
        <v>30</v>
      </c>
      <c r="MA175" s="14">
        <v>64.3</v>
      </c>
      <c r="MB175" s="11">
        <v>75</v>
      </c>
      <c r="MC175" s="11">
        <f t="shared" si="237"/>
        <v>4822.5</v>
      </c>
      <c r="MJ175" s="11">
        <f t="shared" si="208"/>
        <v>0</v>
      </c>
      <c r="MQ175" s="11">
        <f t="shared" si="209"/>
        <v>0</v>
      </c>
      <c r="MX175" s="11">
        <f t="shared" si="210"/>
        <v>0</v>
      </c>
      <c r="NB175" s="3">
        <v>20</v>
      </c>
      <c r="NC175" s="14">
        <v>43.4</v>
      </c>
      <c r="ND175" s="11">
        <v>76</v>
      </c>
      <c r="NE175" s="29">
        <f t="shared" si="211"/>
        <v>3298.4</v>
      </c>
      <c r="NI175" s="3">
        <v>15</v>
      </c>
      <c r="NJ175" s="14">
        <v>36.299999999999997</v>
      </c>
      <c r="NK175" s="11">
        <v>76</v>
      </c>
      <c r="NL175" s="11">
        <f t="shared" si="226"/>
        <v>2758.7999999999997</v>
      </c>
      <c r="NP175" s="3">
        <v>10</v>
      </c>
      <c r="NQ175" s="14">
        <v>19</v>
      </c>
      <c r="NR175" s="11">
        <v>75</v>
      </c>
      <c r="NS175" s="11">
        <f t="shared" si="240"/>
        <v>1425</v>
      </c>
      <c r="NZ175" s="11">
        <f t="shared" si="233"/>
        <v>0</v>
      </c>
      <c r="OG175" s="11">
        <f t="shared" si="212"/>
        <v>0</v>
      </c>
      <c r="ON175" s="11">
        <f t="shared" si="213"/>
        <v>0</v>
      </c>
      <c r="OU175" s="11">
        <f t="shared" si="214"/>
        <v>0</v>
      </c>
      <c r="PB175" s="11">
        <f t="shared" si="215"/>
        <v>0</v>
      </c>
      <c r="PF175" s="3">
        <v>10</v>
      </c>
      <c r="PG175" s="14">
        <v>24.1</v>
      </c>
      <c r="PH175" s="11">
        <v>75</v>
      </c>
      <c r="PI175" s="11">
        <f t="shared" si="234"/>
        <v>1807.5</v>
      </c>
      <c r="PP175" s="11">
        <f t="shared" si="216"/>
        <v>0</v>
      </c>
      <c r="PW175" s="11">
        <f t="shared" si="217"/>
        <v>0</v>
      </c>
      <c r="QD175" s="11">
        <f t="shared" si="218"/>
        <v>0</v>
      </c>
      <c r="QO175" s="3">
        <v>10</v>
      </c>
      <c r="QP175" s="14">
        <v>21.9</v>
      </c>
      <c r="QQ175" s="11">
        <v>76</v>
      </c>
      <c r="QR175" s="11">
        <f t="shared" si="227"/>
        <v>1664.3999999999999</v>
      </c>
      <c r="QY175" s="11">
        <f t="shared" si="228"/>
        <v>0</v>
      </c>
      <c r="RF175" s="11">
        <f t="shared" si="219"/>
        <v>0</v>
      </c>
      <c r="RT175" s="11">
        <f t="shared" si="220"/>
        <v>0</v>
      </c>
      <c r="SH175" s="11">
        <f t="shared" si="221"/>
        <v>0</v>
      </c>
      <c r="SO175" s="11">
        <f t="shared" si="229"/>
        <v>0</v>
      </c>
      <c r="SV175" s="11">
        <f t="shared" si="222"/>
        <v>0</v>
      </c>
      <c r="TC175" s="11">
        <f t="shared" si="238"/>
        <v>0</v>
      </c>
      <c r="TJ175" s="11">
        <f t="shared" si="230"/>
        <v>0</v>
      </c>
      <c r="TQ175" s="11">
        <f t="shared" si="223"/>
        <v>0</v>
      </c>
      <c r="UL175" s="11">
        <f t="shared" si="224"/>
        <v>0</v>
      </c>
      <c r="US175" s="11">
        <f t="shared" si="225"/>
        <v>0</v>
      </c>
    </row>
    <row r="176" spans="1:565" x14ac:dyDescent="0.2">
      <c r="A176" s="52">
        <v>44759</v>
      </c>
      <c r="B176" s="3">
        <v>290</v>
      </c>
      <c r="C176" s="14">
        <v>570.5</v>
      </c>
      <c r="D176" s="11">
        <v>78</v>
      </c>
      <c r="E176" s="11">
        <f t="shared" si="173"/>
        <v>44499</v>
      </c>
      <c r="I176" s="3">
        <v>30</v>
      </c>
      <c r="J176" s="14">
        <v>54.2</v>
      </c>
      <c r="K176" s="11">
        <v>79</v>
      </c>
      <c r="L176" s="29">
        <f t="shared" si="162"/>
        <v>4281.8</v>
      </c>
      <c r="AG176" s="11">
        <f t="shared" si="165"/>
        <v>0</v>
      </c>
      <c r="AK176" s="3">
        <v>20</v>
      </c>
      <c r="AL176" s="14">
        <v>38.1</v>
      </c>
      <c r="AM176" s="11">
        <v>81</v>
      </c>
      <c r="AN176" s="11">
        <f t="shared" si="184"/>
        <v>3086.1</v>
      </c>
      <c r="AR176" s="3">
        <v>55</v>
      </c>
      <c r="AS176" s="14">
        <v>120.9</v>
      </c>
      <c r="AT176" s="11">
        <v>79</v>
      </c>
      <c r="AU176" s="11">
        <f t="shared" si="241"/>
        <v>9551.1</v>
      </c>
      <c r="AY176" s="3">
        <v>37</v>
      </c>
      <c r="AZ176" s="14">
        <v>79.3</v>
      </c>
      <c r="BA176" s="11">
        <v>79</v>
      </c>
      <c r="BB176" s="11">
        <f t="shared" si="169"/>
        <v>6264.7</v>
      </c>
      <c r="BF176" s="3">
        <v>25</v>
      </c>
      <c r="BG176" s="14">
        <v>47.9</v>
      </c>
      <c r="BH176" s="11">
        <v>79</v>
      </c>
      <c r="BI176" s="11">
        <f t="shared" si="170"/>
        <v>3784.1</v>
      </c>
      <c r="BP176" s="11">
        <f t="shared" si="171"/>
        <v>0</v>
      </c>
      <c r="BW176" s="11">
        <f t="shared" si="172"/>
        <v>0</v>
      </c>
      <c r="CA176" s="3">
        <v>100</v>
      </c>
      <c r="CB176" s="14">
        <v>205.8</v>
      </c>
      <c r="CC176" s="11">
        <v>78</v>
      </c>
      <c r="CD176" s="11">
        <f t="shared" si="177"/>
        <v>16052.400000000001</v>
      </c>
      <c r="CK176" s="11">
        <f t="shared" si="167"/>
        <v>0</v>
      </c>
      <c r="CR176" s="11">
        <f t="shared" si="174"/>
        <v>0</v>
      </c>
      <c r="DM176" s="11">
        <f t="shared" si="178"/>
        <v>0</v>
      </c>
      <c r="DQ176" s="3">
        <v>47</v>
      </c>
      <c r="DR176" s="14">
        <v>94.1</v>
      </c>
      <c r="DS176" s="11">
        <v>79</v>
      </c>
      <c r="DT176" s="11">
        <f t="shared" si="181"/>
        <v>7433.9</v>
      </c>
      <c r="DX176" s="3">
        <v>17</v>
      </c>
      <c r="DY176" s="14">
        <v>31.9</v>
      </c>
      <c r="DZ176" s="11">
        <v>79</v>
      </c>
      <c r="EA176" s="11">
        <f t="shared" si="179"/>
        <v>2520.1</v>
      </c>
      <c r="EE176" s="3">
        <v>25</v>
      </c>
      <c r="EF176" s="14">
        <v>53.8</v>
      </c>
      <c r="EG176" s="11">
        <v>79</v>
      </c>
      <c r="EH176" s="11">
        <f t="shared" si="180"/>
        <v>4250.2</v>
      </c>
      <c r="EL176" s="3">
        <v>22</v>
      </c>
      <c r="EM176" s="14">
        <v>42</v>
      </c>
      <c r="EN176" s="11">
        <v>79</v>
      </c>
      <c r="EO176" s="11">
        <f t="shared" si="193"/>
        <v>3318</v>
      </c>
      <c r="FC176" s="11">
        <f t="shared" si="183"/>
        <v>0</v>
      </c>
      <c r="FJ176" s="11">
        <f t="shared" si="185"/>
        <v>0</v>
      </c>
      <c r="FN176" s="3">
        <v>5</v>
      </c>
      <c r="FO176" s="14">
        <v>9.5</v>
      </c>
      <c r="FP176" s="11">
        <v>79</v>
      </c>
      <c r="FQ176" s="11">
        <f t="shared" si="186"/>
        <v>750.5</v>
      </c>
      <c r="FX176" s="11">
        <f t="shared" si="187"/>
        <v>0</v>
      </c>
      <c r="GE176" s="11">
        <f t="shared" si="188"/>
        <v>0</v>
      </c>
      <c r="GI176" s="3">
        <v>40</v>
      </c>
      <c r="GJ176" s="14">
        <v>85.1</v>
      </c>
      <c r="GK176" s="11">
        <v>79</v>
      </c>
      <c r="GL176" s="11">
        <f t="shared" si="231"/>
        <v>6722.9</v>
      </c>
      <c r="GS176" s="11">
        <f t="shared" si="189"/>
        <v>0</v>
      </c>
      <c r="GZ176" s="11">
        <f t="shared" si="190"/>
        <v>0</v>
      </c>
      <c r="HG176" s="11">
        <f t="shared" si="191"/>
        <v>0</v>
      </c>
      <c r="HU176" s="11">
        <f t="shared" si="194"/>
        <v>0</v>
      </c>
      <c r="HY176" s="3">
        <v>40</v>
      </c>
      <c r="HZ176" s="14">
        <v>84.3</v>
      </c>
      <c r="IA176" s="11">
        <v>79</v>
      </c>
      <c r="IB176" s="11">
        <f t="shared" si="236"/>
        <v>6659.7</v>
      </c>
      <c r="II176" s="11">
        <f t="shared" si="195"/>
        <v>0</v>
      </c>
      <c r="IP176" s="11">
        <f t="shared" si="196"/>
        <v>0</v>
      </c>
      <c r="IW176" s="11">
        <f t="shared" si="197"/>
        <v>0</v>
      </c>
      <c r="JD176" s="11">
        <f t="shared" si="198"/>
        <v>0</v>
      </c>
      <c r="JK176" s="11">
        <f t="shared" si="199"/>
        <v>0</v>
      </c>
      <c r="JR176" s="11">
        <f t="shared" si="200"/>
        <v>0</v>
      </c>
      <c r="JY176" s="11">
        <f t="shared" si="201"/>
        <v>0</v>
      </c>
      <c r="KF176" s="11">
        <f t="shared" si="202"/>
        <v>0</v>
      </c>
      <c r="KM176" s="11">
        <f t="shared" si="203"/>
        <v>0</v>
      </c>
      <c r="KT176" s="11">
        <f t="shared" si="204"/>
        <v>0</v>
      </c>
      <c r="LA176" s="11">
        <f t="shared" si="205"/>
        <v>0</v>
      </c>
      <c r="LH176" s="11">
        <f t="shared" si="206"/>
        <v>0</v>
      </c>
      <c r="LL176" s="3">
        <v>30</v>
      </c>
      <c r="LM176" s="14">
        <v>64.900000000000006</v>
      </c>
      <c r="LN176" s="11">
        <v>79</v>
      </c>
      <c r="LO176" s="11">
        <f t="shared" si="232"/>
        <v>5127.1000000000004</v>
      </c>
      <c r="LV176" s="11">
        <f t="shared" si="207"/>
        <v>0</v>
      </c>
      <c r="LZ176" s="3">
        <v>120</v>
      </c>
      <c r="MA176" s="14">
        <v>242.2</v>
      </c>
      <c r="MB176" s="11">
        <v>77</v>
      </c>
      <c r="MC176" s="11">
        <f t="shared" si="237"/>
        <v>18649.399999999998</v>
      </c>
      <c r="MJ176" s="11">
        <f t="shared" si="208"/>
        <v>0</v>
      </c>
      <c r="MQ176" s="11">
        <f t="shared" si="209"/>
        <v>0</v>
      </c>
      <c r="MX176" s="11">
        <f t="shared" si="210"/>
        <v>0</v>
      </c>
      <c r="NB176" s="3">
        <v>55</v>
      </c>
      <c r="NC176" s="14">
        <v>105.8</v>
      </c>
      <c r="ND176" s="11">
        <v>79</v>
      </c>
      <c r="NE176" s="11">
        <f t="shared" si="211"/>
        <v>8358.1999999999989</v>
      </c>
      <c r="NI176" s="3">
        <v>12</v>
      </c>
      <c r="NJ176" s="14">
        <v>25.4</v>
      </c>
      <c r="NK176" s="11">
        <v>79</v>
      </c>
      <c r="NL176" s="11">
        <f t="shared" si="226"/>
        <v>2006.6</v>
      </c>
      <c r="NM176" s="10"/>
      <c r="NP176" s="3">
        <v>100</v>
      </c>
      <c r="NQ176" s="14">
        <v>186.3</v>
      </c>
      <c r="NR176" s="11">
        <v>78</v>
      </c>
      <c r="NS176" s="11">
        <f t="shared" si="240"/>
        <v>14531.400000000001</v>
      </c>
      <c r="NW176" s="3">
        <v>50</v>
      </c>
      <c r="NX176" s="14">
        <v>108.5</v>
      </c>
      <c r="NY176" s="11">
        <v>78</v>
      </c>
      <c r="NZ176" s="11">
        <f t="shared" si="233"/>
        <v>8463</v>
      </c>
      <c r="OG176" s="11">
        <f t="shared" si="212"/>
        <v>0</v>
      </c>
      <c r="ON176" s="11">
        <f t="shared" si="213"/>
        <v>0</v>
      </c>
      <c r="OU176" s="11">
        <f t="shared" si="214"/>
        <v>0</v>
      </c>
      <c r="PB176" s="11">
        <f t="shared" si="215"/>
        <v>0</v>
      </c>
      <c r="PF176" s="3">
        <v>51</v>
      </c>
      <c r="PG176" s="14">
        <v>105</v>
      </c>
      <c r="PH176" s="11">
        <v>78</v>
      </c>
      <c r="PI176" s="11">
        <f t="shared" si="234"/>
        <v>8190</v>
      </c>
      <c r="PP176" s="11">
        <f t="shared" si="216"/>
        <v>0</v>
      </c>
      <c r="PW176" s="11">
        <f t="shared" si="217"/>
        <v>0</v>
      </c>
      <c r="QD176" s="11">
        <f t="shared" si="218"/>
        <v>0</v>
      </c>
      <c r="QO176" s="3">
        <v>35</v>
      </c>
      <c r="QP176" s="14">
        <v>79.8</v>
      </c>
      <c r="QQ176" s="11">
        <v>79</v>
      </c>
      <c r="QR176" s="11">
        <f t="shared" si="227"/>
        <v>6304.2</v>
      </c>
      <c r="QY176" s="11">
        <f t="shared" si="228"/>
        <v>0</v>
      </c>
      <c r="RF176" s="11">
        <f t="shared" si="219"/>
        <v>0</v>
      </c>
      <c r="RT176" s="11">
        <f t="shared" si="220"/>
        <v>0</v>
      </c>
      <c r="SH176" s="11">
        <f t="shared" si="221"/>
        <v>0</v>
      </c>
      <c r="SO176" s="11">
        <f t="shared" si="229"/>
        <v>0</v>
      </c>
      <c r="SV176" s="11">
        <f t="shared" si="222"/>
        <v>0</v>
      </c>
      <c r="SZ176" s="3">
        <v>20</v>
      </c>
      <c r="TA176" s="14">
        <v>42</v>
      </c>
      <c r="TB176" s="11">
        <v>81</v>
      </c>
      <c r="TC176" s="11">
        <f t="shared" si="238"/>
        <v>3402</v>
      </c>
      <c r="TG176" s="3">
        <v>23</v>
      </c>
      <c r="TH176" s="14">
        <v>46.4</v>
      </c>
      <c r="TI176" s="11">
        <v>81</v>
      </c>
      <c r="TJ176" s="11">
        <f t="shared" si="230"/>
        <v>3758.4</v>
      </c>
      <c r="TN176" s="3">
        <v>20</v>
      </c>
      <c r="TO176" s="14">
        <v>36.299999999999997</v>
      </c>
      <c r="TP176" s="11">
        <v>85</v>
      </c>
      <c r="TQ176" s="11">
        <f t="shared" si="223"/>
        <v>3085.4999999999995</v>
      </c>
      <c r="UI176" s="3">
        <v>12</v>
      </c>
      <c r="UJ176" s="14">
        <v>26.2</v>
      </c>
      <c r="UK176" s="11">
        <v>81</v>
      </c>
      <c r="UL176" s="11">
        <f t="shared" si="224"/>
        <v>2122.1999999999998</v>
      </c>
      <c r="US176" s="11">
        <f t="shared" si="225"/>
        <v>0</v>
      </c>
    </row>
    <row r="177" spans="1:567" x14ac:dyDescent="0.2">
      <c r="A177" s="52">
        <v>44760</v>
      </c>
      <c r="B177" s="3">
        <v>40</v>
      </c>
      <c r="C177" s="14">
        <v>95.9</v>
      </c>
      <c r="D177" s="11">
        <v>81</v>
      </c>
      <c r="E177" s="11">
        <f t="shared" si="173"/>
        <v>7767.9000000000005</v>
      </c>
      <c r="I177" s="3">
        <v>5</v>
      </c>
      <c r="J177" s="14">
        <v>13.5</v>
      </c>
      <c r="K177" s="11">
        <v>82</v>
      </c>
      <c r="L177" s="29">
        <f t="shared" si="162"/>
        <v>1107</v>
      </c>
      <c r="AG177" s="11">
        <f t="shared" si="165"/>
        <v>0</v>
      </c>
      <c r="AN177" s="11">
        <f t="shared" si="184"/>
        <v>0</v>
      </c>
      <c r="AR177" s="3">
        <v>15</v>
      </c>
      <c r="AS177" s="14">
        <v>36.4</v>
      </c>
      <c r="AT177" s="11">
        <v>82</v>
      </c>
      <c r="AU177" s="11">
        <f t="shared" si="241"/>
        <v>2984.7999999999997</v>
      </c>
      <c r="AY177" s="3">
        <v>15</v>
      </c>
      <c r="AZ177" s="14">
        <v>35.200000000000003</v>
      </c>
      <c r="BA177" s="11">
        <v>82</v>
      </c>
      <c r="BB177" s="11">
        <f t="shared" si="169"/>
        <v>2886.4</v>
      </c>
      <c r="BP177" s="11">
        <f t="shared" si="171"/>
        <v>0</v>
      </c>
      <c r="BW177" s="11">
        <f t="shared" si="172"/>
        <v>0</v>
      </c>
      <c r="CD177" s="11">
        <f t="shared" si="177"/>
        <v>0</v>
      </c>
      <c r="CK177" s="11">
        <f t="shared" si="167"/>
        <v>0</v>
      </c>
      <c r="CR177" s="11">
        <f t="shared" si="174"/>
        <v>0</v>
      </c>
      <c r="DM177" s="11">
        <f t="shared" si="178"/>
        <v>0</v>
      </c>
      <c r="DQ177" s="3">
        <v>20</v>
      </c>
      <c r="DR177" s="14">
        <v>45.9</v>
      </c>
      <c r="DS177" s="11">
        <v>82</v>
      </c>
      <c r="DT177" s="11">
        <f t="shared" si="181"/>
        <v>3763.7999999999997</v>
      </c>
      <c r="DX177" s="3">
        <v>8</v>
      </c>
      <c r="DY177" s="14">
        <v>19.399999999999999</v>
      </c>
      <c r="DZ177" s="11">
        <v>82</v>
      </c>
      <c r="EA177" s="11">
        <f t="shared" si="179"/>
        <v>1590.8</v>
      </c>
      <c r="EE177" s="3">
        <v>8</v>
      </c>
      <c r="EF177" s="14">
        <v>19.2</v>
      </c>
      <c r="EG177" s="11">
        <v>82</v>
      </c>
      <c r="EH177" s="11">
        <f t="shared" si="180"/>
        <v>1574.3999999999999</v>
      </c>
      <c r="EL177" s="3">
        <v>10</v>
      </c>
      <c r="EM177" s="14">
        <v>22.5</v>
      </c>
      <c r="EN177" s="11">
        <v>82</v>
      </c>
      <c r="EO177" s="11">
        <f t="shared" si="193"/>
        <v>1845</v>
      </c>
      <c r="FC177" s="11">
        <f t="shared" si="183"/>
        <v>0</v>
      </c>
      <c r="FJ177" s="11">
        <f t="shared" si="185"/>
        <v>0</v>
      </c>
      <c r="FN177" s="3">
        <v>5</v>
      </c>
      <c r="FO177" s="14">
        <v>10.8</v>
      </c>
      <c r="FP177" s="11">
        <v>82</v>
      </c>
      <c r="FQ177" s="11">
        <f t="shared" si="186"/>
        <v>885.6</v>
      </c>
      <c r="FX177" s="11">
        <f t="shared" si="187"/>
        <v>0</v>
      </c>
      <c r="GE177" s="11">
        <f t="shared" si="188"/>
        <v>0</v>
      </c>
      <c r="GI177" s="3">
        <v>5</v>
      </c>
      <c r="GJ177" s="14">
        <v>11.8</v>
      </c>
      <c r="GK177" s="11">
        <v>82</v>
      </c>
      <c r="GL177" s="11">
        <f t="shared" si="231"/>
        <v>967.6</v>
      </c>
      <c r="GS177" s="11">
        <f t="shared" si="189"/>
        <v>0</v>
      </c>
      <c r="GZ177" s="11">
        <f t="shared" si="190"/>
        <v>0</v>
      </c>
      <c r="HG177" s="11">
        <f t="shared" si="191"/>
        <v>0</v>
      </c>
      <c r="HU177" s="11">
        <f t="shared" si="194"/>
        <v>0</v>
      </c>
      <c r="HY177" s="3">
        <v>10</v>
      </c>
      <c r="HZ177" s="14">
        <v>24.6</v>
      </c>
      <c r="IA177" s="11">
        <v>82</v>
      </c>
      <c r="IB177" s="11">
        <f t="shared" si="236"/>
        <v>2017.2</v>
      </c>
      <c r="II177" s="11">
        <f t="shared" si="195"/>
        <v>0</v>
      </c>
      <c r="IP177" s="11">
        <f t="shared" si="196"/>
        <v>0</v>
      </c>
      <c r="IW177" s="11">
        <f t="shared" si="197"/>
        <v>0</v>
      </c>
      <c r="JD177" s="11">
        <f t="shared" si="198"/>
        <v>0</v>
      </c>
      <c r="JK177" s="11">
        <f t="shared" si="199"/>
        <v>0</v>
      </c>
      <c r="JR177" s="11">
        <f t="shared" si="200"/>
        <v>0</v>
      </c>
      <c r="JY177" s="11">
        <f t="shared" si="201"/>
        <v>0</v>
      </c>
      <c r="KF177" s="11">
        <f t="shared" si="202"/>
        <v>0</v>
      </c>
      <c r="KM177" s="11">
        <f t="shared" si="203"/>
        <v>0</v>
      </c>
      <c r="KT177" s="11">
        <f t="shared" si="204"/>
        <v>0</v>
      </c>
      <c r="LA177" s="11">
        <f t="shared" si="205"/>
        <v>0</v>
      </c>
      <c r="LH177" s="11">
        <f t="shared" si="206"/>
        <v>0</v>
      </c>
      <c r="LL177" s="3">
        <v>5</v>
      </c>
      <c r="LM177" s="14">
        <v>12</v>
      </c>
      <c r="LN177" s="11">
        <v>82</v>
      </c>
      <c r="LO177" s="11">
        <f t="shared" si="232"/>
        <v>984</v>
      </c>
      <c r="LV177" s="11">
        <f t="shared" si="207"/>
        <v>0</v>
      </c>
      <c r="LZ177" s="3">
        <v>60</v>
      </c>
      <c r="MA177" s="14">
        <v>138.4</v>
      </c>
      <c r="MB177" s="11">
        <v>80</v>
      </c>
      <c r="MC177" s="11">
        <f t="shared" si="237"/>
        <v>11072</v>
      </c>
      <c r="MD177" s="11">
        <v>44000</v>
      </c>
      <c r="ME177" s="126">
        <v>145440</v>
      </c>
      <c r="MJ177" s="11">
        <f t="shared" si="208"/>
        <v>0</v>
      </c>
      <c r="MQ177" s="11">
        <f t="shared" si="209"/>
        <v>0</v>
      </c>
      <c r="MX177" s="11">
        <f t="shared" si="210"/>
        <v>0</v>
      </c>
      <c r="NB177" s="3">
        <v>20</v>
      </c>
      <c r="NC177" s="14">
        <v>44.8</v>
      </c>
      <c r="ND177" s="11">
        <v>82</v>
      </c>
      <c r="NE177" s="11">
        <f t="shared" si="211"/>
        <v>3673.6</v>
      </c>
      <c r="NF177" s="127">
        <v>-7075</v>
      </c>
      <c r="NG177" s="11">
        <v>80465</v>
      </c>
      <c r="NI177" s="3">
        <v>10</v>
      </c>
      <c r="NJ177" s="14">
        <v>25.5</v>
      </c>
      <c r="NK177" s="11">
        <v>82</v>
      </c>
      <c r="NL177" s="11">
        <f t="shared" si="226"/>
        <v>2091</v>
      </c>
      <c r="NN177" s="126">
        <v>43475</v>
      </c>
      <c r="NP177" s="3">
        <v>30</v>
      </c>
      <c r="NQ177" s="14">
        <v>69</v>
      </c>
      <c r="NR177" s="11">
        <v>81</v>
      </c>
      <c r="NS177" s="11">
        <f t="shared" si="240"/>
        <v>5589</v>
      </c>
      <c r="NZ177" s="11">
        <f t="shared" si="233"/>
        <v>0</v>
      </c>
      <c r="OG177" s="11">
        <f t="shared" si="212"/>
        <v>0</v>
      </c>
      <c r="ON177" s="11">
        <f t="shared" si="213"/>
        <v>0</v>
      </c>
      <c r="OU177" s="11">
        <f t="shared" si="214"/>
        <v>0</v>
      </c>
      <c r="PB177" s="11">
        <f t="shared" si="215"/>
        <v>0</v>
      </c>
      <c r="PF177" s="3">
        <v>20</v>
      </c>
      <c r="PG177" s="14">
        <v>45.4</v>
      </c>
      <c r="PH177" s="11">
        <v>81</v>
      </c>
      <c r="PI177" s="11">
        <f t="shared" si="234"/>
        <v>3677.4</v>
      </c>
      <c r="PP177" s="11">
        <f t="shared" si="216"/>
        <v>0</v>
      </c>
      <c r="PW177" s="11">
        <f t="shared" si="217"/>
        <v>0</v>
      </c>
      <c r="QD177" s="11">
        <f t="shared" si="218"/>
        <v>0</v>
      </c>
      <c r="QO177" s="3">
        <v>5</v>
      </c>
      <c r="QP177" s="14">
        <v>12.3</v>
      </c>
      <c r="QQ177" s="11">
        <v>82</v>
      </c>
      <c r="QR177" s="11">
        <f t="shared" si="227"/>
        <v>1008.6</v>
      </c>
      <c r="QY177" s="11">
        <f t="shared" si="228"/>
        <v>0</v>
      </c>
      <c r="RF177" s="11">
        <f t="shared" si="219"/>
        <v>0</v>
      </c>
      <c r="RT177" s="11">
        <f t="shared" si="220"/>
        <v>0</v>
      </c>
      <c r="SH177" s="11">
        <f t="shared" si="221"/>
        <v>0</v>
      </c>
      <c r="SV177" s="11">
        <f t="shared" si="222"/>
        <v>0</v>
      </c>
      <c r="TC177" s="11">
        <f t="shared" si="238"/>
        <v>0</v>
      </c>
      <c r="TJ177" s="11">
        <f t="shared" si="230"/>
        <v>0</v>
      </c>
      <c r="TQ177" s="11">
        <f t="shared" si="223"/>
        <v>0</v>
      </c>
      <c r="TR177" s="11">
        <v>10000</v>
      </c>
      <c r="UI177" s="3">
        <v>10</v>
      </c>
      <c r="UJ177" s="14">
        <v>26.2</v>
      </c>
      <c r="UK177" s="11">
        <v>84</v>
      </c>
      <c r="UL177" s="11">
        <f t="shared" si="224"/>
        <v>2200.7999999999997</v>
      </c>
      <c r="UN177" s="126">
        <v>14293</v>
      </c>
      <c r="US177" s="11">
        <f t="shared" si="225"/>
        <v>0</v>
      </c>
      <c r="UU177" s="152"/>
    </row>
    <row r="178" spans="1:567" x14ac:dyDescent="0.2">
      <c r="A178" s="52">
        <v>44761</v>
      </c>
      <c r="B178" s="3">
        <v>30</v>
      </c>
      <c r="C178" s="14">
        <v>59.7</v>
      </c>
      <c r="D178" s="11">
        <v>81</v>
      </c>
      <c r="E178" s="11">
        <f t="shared" si="173"/>
        <v>4835.7</v>
      </c>
      <c r="I178" s="3">
        <v>15</v>
      </c>
      <c r="J178" s="14">
        <v>30.2</v>
      </c>
      <c r="K178" s="11">
        <v>82</v>
      </c>
      <c r="L178" s="29">
        <f t="shared" si="162"/>
        <v>2476.4</v>
      </c>
      <c r="AG178" s="11">
        <f t="shared" si="165"/>
        <v>0</v>
      </c>
      <c r="AK178" s="3">
        <v>10</v>
      </c>
      <c r="AL178" s="14">
        <v>19.8</v>
      </c>
      <c r="AM178" s="11">
        <v>84</v>
      </c>
      <c r="AN178" s="11">
        <f t="shared" si="184"/>
        <v>1663.2</v>
      </c>
      <c r="AR178" s="3">
        <v>20</v>
      </c>
      <c r="AS178" s="14">
        <v>37.700000000000003</v>
      </c>
      <c r="AT178" s="11">
        <v>82</v>
      </c>
      <c r="AU178" s="11">
        <f t="shared" si="241"/>
        <v>3091.4</v>
      </c>
      <c r="AY178" s="3">
        <v>25</v>
      </c>
      <c r="AZ178" s="14">
        <v>49.7</v>
      </c>
      <c r="BA178" s="11">
        <v>82</v>
      </c>
      <c r="BB178" s="11">
        <f t="shared" si="169"/>
        <v>4075.4</v>
      </c>
      <c r="BP178" s="11">
        <f t="shared" si="171"/>
        <v>0</v>
      </c>
      <c r="BW178" s="11">
        <f t="shared" si="172"/>
        <v>0</v>
      </c>
      <c r="CA178" s="3">
        <v>20</v>
      </c>
      <c r="CB178" s="14">
        <v>40.200000000000003</v>
      </c>
      <c r="CC178" s="11">
        <v>81</v>
      </c>
      <c r="CD178" s="11">
        <f t="shared" si="177"/>
        <v>3256.2000000000003</v>
      </c>
      <c r="CK178" s="11">
        <f t="shared" si="167"/>
        <v>0</v>
      </c>
      <c r="CR178" s="11">
        <f t="shared" si="174"/>
        <v>0</v>
      </c>
      <c r="DM178" s="11">
        <f t="shared" si="178"/>
        <v>0</v>
      </c>
      <c r="DQ178" s="3">
        <v>10</v>
      </c>
      <c r="DR178" s="14">
        <v>18.3</v>
      </c>
      <c r="DS178" s="11">
        <v>82</v>
      </c>
      <c r="DT178" s="11">
        <f t="shared" si="181"/>
        <v>1500.6000000000001</v>
      </c>
      <c r="EA178" s="11">
        <f t="shared" si="179"/>
        <v>0</v>
      </c>
      <c r="EE178" s="3">
        <v>15</v>
      </c>
      <c r="EF178" s="14">
        <v>30.1</v>
      </c>
      <c r="EG178" s="11">
        <v>82</v>
      </c>
      <c r="EH178" s="11">
        <f t="shared" si="180"/>
        <v>2468.2000000000003</v>
      </c>
      <c r="EO178" s="11">
        <f t="shared" si="193"/>
        <v>0</v>
      </c>
      <c r="FC178" s="11">
        <f t="shared" si="183"/>
        <v>0</v>
      </c>
      <c r="FJ178" s="11">
        <f t="shared" si="185"/>
        <v>0</v>
      </c>
      <c r="FN178" s="3">
        <v>5</v>
      </c>
      <c r="FO178" s="14">
        <v>9.8000000000000007</v>
      </c>
      <c r="FP178" s="11">
        <v>82</v>
      </c>
      <c r="FQ178" s="11">
        <f t="shared" si="186"/>
        <v>803.6</v>
      </c>
      <c r="FX178" s="11">
        <f t="shared" si="187"/>
        <v>0</v>
      </c>
      <c r="GE178" s="11">
        <f t="shared" si="188"/>
        <v>0</v>
      </c>
      <c r="GI178" s="3">
        <v>10</v>
      </c>
      <c r="GJ178" s="14">
        <v>19.7</v>
      </c>
      <c r="GK178" s="11">
        <v>82</v>
      </c>
      <c r="GL178" s="11">
        <f t="shared" si="231"/>
        <v>1615.3999999999999</v>
      </c>
      <c r="GS178" s="11">
        <f t="shared" si="189"/>
        <v>0</v>
      </c>
      <c r="GZ178" s="11">
        <f t="shared" si="190"/>
        <v>0</v>
      </c>
      <c r="HG178" s="11">
        <f t="shared" si="191"/>
        <v>0</v>
      </c>
      <c r="HU178" s="11">
        <f t="shared" si="194"/>
        <v>0</v>
      </c>
      <c r="HY178" s="3">
        <v>15</v>
      </c>
      <c r="HZ178" s="14">
        <v>30.7</v>
      </c>
      <c r="IA178" s="11">
        <v>82</v>
      </c>
      <c r="IB178" s="11">
        <f t="shared" si="236"/>
        <v>2517.4</v>
      </c>
      <c r="II178" s="11">
        <f t="shared" si="195"/>
        <v>0</v>
      </c>
      <c r="IP178" s="11">
        <f t="shared" si="196"/>
        <v>0</v>
      </c>
      <c r="IW178" s="11">
        <f t="shared" si="197"/>
        <v>0</v>
      </c>
      <c r="JD178" s="11">
        <f t="shared" si="198"/>
        <v>0</v>
      </c>
      <c r="JK178" s="11">
        <f t="shared" si="199"/>
        <v>0</v>
      </c>
      <c r="JR178" s="11">
        <f t="shared" si="200"/>
        <v>0</v>
      </c>
      <c r="JY178" s="11">
        <f t="shared" si="201"/>
        <v>0</v>
      </c>
      <c r="KF178" s="11">
        <f t="shared" si="202"/>
        <v>0</v>
      </c>
      <c r="KM178" s="11">
        <f t="shared" si="203"/>
        <v>0</v>
      </c>
      <c r="KT178" s="11">
        <f t="shared" si="204"/>
        <v>0</v>
      </c>
      <c r="LA178" s="11">
        <f t="shared" si="205"/>
        <v>0</v>
      </c>
      <c r="LH178" s="11">
        <f t="shared" si="206"/>
        <v>0</v>
      </c>
      <c r="LL178" s="3">
        <v>10</v>
      </c>
      <c r="LM178" s="14">
        <v>19.3</v>
      </c>
      <c r="LN178" s="11">
        <v>82</v>
      </c>
      <c r="LO178" s="11">
        <f t="shared" si="232"/>
        <v>1582.6000000000001</v>
      </c>
      <c r="LV178" s="11">
        <f t="shared" si="207"/>
        <v>0</v>
      </c>
      <c r="LZ178" s="3">
        <v>160</v>
      </c>
      <c r="MA178" s="14">
        <v>315.60000000000002</v>
      </c>
      <c r="MB178" s="11">
        <v>80</v>
      </c>
      <c r="MC178" s="11">
        <f t="shared" si="237"/>
        <v>25248</v>
      </c>
      <c r="MD178" s="11">
        <v>20000</v>
      </c>
      <c r="MJ178" s="11">
        <f t="shared" si="208"/>
        <v>0</v>
      </c>
      <c r="MQ178" s="11">
        <f t="shared" si="209"/>
        <v>0</v>
      </c>
      <c r="MX178" s="11">
        <f t="shared" si="210"/>
        <v>0</v>
      </c>
      <c r="NE178" s="11">
        <f t="shared" si="211"/>
        <v>0</v>
      </c>
      <c r="NF178" s="11">
        <v>25000</v>
      </c>
      <c r="NL178" s="11">
        <f t="shared" si="226"/>
        <v>0</v>
      </c>
      <c r="NP178" s="3">
        <v>5</v>
      </c>
      <c r="NQ178" s="14">
        <v>8.6999999999999993</v>
      </c>
      <c r="NR178" s="11">
        <v>81</v>
      </c>
      <c r="NS178" s="11">
        <f t="shared" si="240"/>
        <v>704.69999999999993</v>
      </c>
      <c r="NW178" s="3">
        <v>10</v>
      </c>
      <c r="NX178" s="14">
        <v>20.399999999999999</v>
      </c>
      <c r="NY178" s="11">
        <v>81</v>
      </c>
      <c r="NZ178" s="11">
        <f t="shared" si="233"/>
        <v>1652.3999999999999</v>
      </c>
      <c r="OG178" s="11">
        <f t="shared" si="212"/>
        <v>0</v>
      </c>
      <c r="ON178" s="11">
        <f t="shared" si="213"/>
        <v>0</v>
      </c>
      <c r="OU178" s="11">
        <f t="shared" si="214"/>
        <v>0</v>
      </c>
      <c r="PB178" s="11">
        <f t="shared" si="215"/>
        <v>0</v>
      </c>
      <c r="PF178" s="3">
        <v>15</v>
      </c>
      <c r="PG178" s="14">
        <v>30.7</v>
      </c>
      <c r="PH178" s="11">
        <v>81</v>
      </c>
      <c r="PI178" s="11">
        <f t="shared" si="234"/>
        <v>2486.6999999999998</v>
      </c>
      <c r="PP178" s="11">
        <f t="shared" si="216"/>
        <v>0</v>
      </c>
      <c r="PW178" s="11">
        <f t="shared" si="217"/>
        <v>0</v>
      </c>
      <c r="QD178" s="11">
        <f t="shared" si="218"/>
        <v>0</v>
      </c>
      <c r="QO178" s="3">
        <v>5</v>
      </c>
      <c r="QP178" s="14">
        <v>10.4</v>
      </c>
      <c r="QQ178" s="11">
        <v>82</v>
      </c>
      <c r="QR178" s="11">
        <f t="shared" si="227"/>
        <v>852.80000000000007</v>
      </c>
      <c r="QY178" s="11">
        <f t="shared" si="228"/>
        <v>0</v>
      </c>
      <c r="RF178" s="11">
        <f t="shared" si="219"/>
        <v>0</v>
      </c>
      <c r="RQ178" s="3">
        <v>5</v>
      </c>
      <c r="RR178" s="14">
        <v>9.5</v>
      </c>
      <c r="RS178" s="11">
        <v>84</v>
      </c>
      <c r="RT178" s="11">
        <f t="shared" si="220"/>
        <v>798</v>
      </c>
      <c r="SH178" s="11">
        <f t="shared" si="221"/>
        <v>0</v>
      </c>
      <c r="SO178" s="11">
        <f t="shared" si="229"/>
        <v>0</v>
      </c>
      <c r="SV178" s="11">
        <f t="shared" si="222"/>
        <v>0</v>
      </c>
      <c r="SZ178" s="3">
        <v>15</v>
      </c>
      <c r="TA178" s="14">
        <v>31.8</v>
      </c>
      <c r="TB178" s="11">
        <v>84</v>
      </c>
      <c r="TC178" s="11">
        <f t="shared" si="238"/>
        <v>2671.2000000000003</v>
      </c>
      <c r="TG178" s="3">
        <v>8</v>
      </c>
      <c r="TH178" s="14">
        <v>17</v>
      </c>
      <c r="TI178" s="11">
        <v>84</v>
      </c>
      <c r="TJ178" s="11">
        <f t="shared" si="230"/>
        <v>1428</v>
      </c>
      <c r="TN178" s="3">
        <v>15</v>
      </c>
      <c r="TO178" s="14">
        <v>35.799999999999997</v>
      </c>
      <c r="TP178" s="11">
        <v>85</v>
      </c>
      <c r="TQ178" s="11">
        <f t="shared" si="223"/>
        <v>3042.9999999999995</v>
      </c>
      <c r="UL178" s="11">
        <f t="shared" si="224"/>
        <v>0</v>
      </c>
      <c r="US178" s="11">
        <f t="shared" si="225"/>
        <v>0</v>
      </c>
    </row>
    <row r="179" spans="1:567" x14ac:dyDescent="0.2">
      <c r="A179" s="52">
        <v>44762</v>
      </c>
      <c r="B179" s="3">
        <v>120</v>
      </c>
      <c r="C179" s="14">
        <v>232.3</v>
      </c>
      <c r="D179" s="11">
        <v>78</v>
      </c>
      <c r="E179" s="11">
        <f t="shared" si="173"/>
        <v>18119.400000000001</v>
      </c>
      <c r="L179" s="29">
        <f t="shared" si="162"/>
        <v>0</v>
      </c>
      <c r="AG179" s="11">
        <f t="shared" si="165"/>
        <v>0</v>
      </c>
      <c r="AK179" s="3">
        <v>10</v>
      </c>
      <c r="AL179" s="14">
        <v>20.5</v>
      </c>
      <c r="AM179" s="11">
        <v>81</v>
      </c>
      <c r="AN179" s="11">
        <f t="shared" si="184"/>
        <v>1660.5</v>
      </c>
      <c r="AR179" s="3">
        <v>35</v>
      </c>
      <c r="AS179" s="14">
        <v>70.8</v>
      </c>
      <c r="AT179" s="11">
        <v>79</v>
      </c>
      <c r="AU179" s="11">
        <f t="shared" si="241"/>
        <v>5593.2</v>
      </c>
      <c r="AY179" s="3">
        <v>37</v>
      </c>
      <c r="AZ179" s="14">
        <v>69.400000000000006</v>
      </c>
      <c r="BA179" s="11">
        <v>79</v>
      </c>
      <c r="BB179" s="11">
        <f t="shared" si="169"/>
        <v>5482.6</v>
      </c>
      <c r="BI179" s="11">
        <f t="shared" si="170"/>
        <v>0</v>
      </c>
      <c r="BP179" s="11">
        <f t="shared" si="171"/>
        <v>0</v>
      </c>
      <c r="BW179" s="11">
        <f t="shared" si="172"/>
        <v>0</v>
      </c>
      <c r="CA179" s="3">
        <v>70</v>
      </c>
      <c r="CB179" s="14">
        <v>137.5</v>
      </c>
      <c r="CC179" s="11">
        <v>78</v>
      </c>
      <c r="CD179" s="11">
        <f t="shared" si="177"/>
        <v>10725</v>
      </c>
      <c r="CK179" s="11">
        <f t="shared" si="167"/>
        <v>0</v>
      </c>
      <c r="CR179" s="11">
        <f t="shared" si="174"/>
        <v>0</v>
      </c>
      <c r="DM179" s="11">
        <f t="shared" si="178"/>
        <v>0</v>
      </c>
      <c r="DQ179" s="3">
        <v>10</v>
      </c>
      <c r="DR179" s="14">
        <v>21.5</v>
      </c>
      <c r="DS179" s="11">
        <v>79</v>
      </c>
      <c r="DT179" s="11">
        <f t="shared" si="181"/>
        <v>1698.5</v>
      </c>
      <c r="DX179" s="3">
        <v>8</v>
      </c>
      <c r="DY179" s="14">
        <v>17</v>
      </c>
      <c r="DZ179" s="11">
        <v>79</v>
      </c>
      <c r="EA179" s="11">
        <f t="shared" si="179"/>
        <v>1343</v>
      </c>
      <c r="EE179" s="3">
        <v>10</v>
      </c>
      <c r="EF179" s="14">
        <v>21.3</v>
      </c>
      <c r="EG179" s="11">
        <v>79</v>
      </c>
      <c r="EH179" s="11">
        <f t="shared" si="180"/>
        <v>1682.7</v>
      </c>
      <c r="EL179" s="3">
        <v>10</v>
      </c>
      <c r="EM179" s="14">
        <v>20.7</v>
      </c>
      <c r="EN179" s="11">
        <v>79</v>
      </c>
      <c r="EO179" s="11">
        <f t="shared" si="193"/>
        <v>1635.3</v>
      </c>
      <c r="FC179" s="11">
        <f t="shared" si="183"/>
        <v>0</v>
      </c>
      <c r="FJ179" s="11">
        <f t="shared" si="185"/>
        <v>0</v>
      </c>
      <c r="FN179" s="3">
        <v>5</v>
      </c>
      <c r="FO179" s="14">
        <v>9.6999999999999993</v>
      </c>
      <c r="FP179" s="11">
        <v>79</v>
      </c>
      <c r="FQ179" s="11">
        <f t="shared" si="186"/>
        <v>766.3</v>
      </c>
      <c r="FX179" s="11">
        <f t="shared" si="187"/>
        <v>0</v>
      </c>
      <c r="GE179" s="11">
        <f t="shared" si="188"/>
        <v>0</v>
      </c>
      <c r="GI179" s="3">
        <v>15</v>
      </c>
      <c r="GJ179" s="14">
        <v>29.4</v>
      </c>
      <c r="GK179" s="11">
        <v>79</v>
      </c>
      <c r="GL179" s="11">
        <f t="shared" si="231"/>
        <v>2322.6</v>
      </c>
      <c r="GS179" s="11">
        <f t="shared" si="189"/>
        <v>0</v>
      </c>
      <c r="GZ179" s="11">
        <f t="shared" si="190"/>
        <v>0</v>
      </c>
      <c r="HG179" s="11">
        <f t="shared" si="191"/>
        <v>0</v>
      </c>
      <c r="HU179" s="11">
        <f t="shared" si="194"/>
        <v>0</v>
      </c>
      <c r="HY179" s="3">
        <v>20</v>
      </c>
      <c r="HZ179" s="14">
        <v>38.200000000000003</v>
      </c>
      <c r="IA179" s="11">
        <v>79</v>
      </c>
      <c r="IB179" s="11">
        <f t="shared" si="236"/>
        <v>3017.8</v>
      </c>
      <c r="II179" s="11">
        <f t="shared" si="195"/>
        <v>0</v>
      </c>
      <c r="IP179" s="11">
        <f t="shared" si="196"/>
        <v>0</v>
      </c>
      <c r="IW179" s="11">
        <f t="shared" si="197"/>
        <v>0</v>
      </c>
      <c r="JD179" s="11">
        <f t="shared" si="198"/>
        <v>0</v>
      </c>
      <c r="JK179" s="11">
        <f t="shared" si="199"/>
        <v>0</v>
      </c>
      <c r="JR179" s="11">
        <f t="shared" si="200"/>
        <v>0</v>
      </c>
      <c r="JY179" s="11">
        <f t="shared" si="201"/>
        <v>0</v>
      </c>
      <c r="KF179" s="11">
        <f t="shared" si="202"/>
        <v>0</v>
      </c>
      <c r="KM179" s="11">
        <f t="shared" si="203"/>
        <v>0</v>
      </c>
      <c r="KT179" s="11">
        <f t="shared" si="204"/>
        <v>0</v>
      </c>
      <c r="LA179" s="11">
        <f t="shared" si="205"/>
        <v>0</v>
      </c>
      <c r="LH179" s="11">
        <f t="shared" si="206"/>
        <v>0</v>
      </c>
      <c r="LL179" s="3">
        <v>15</v>
      </c>
      <c r="LM179" s="14">
        <v>30.2</v>
      </c>
      <c r="LN179" s="11">
        <v>79</v>
      </c>
      <c r="LO179" s="11">
        <f t="shared" si="232"/>
        <v>2385.7999999999997</v>
      </c>
      <c r="LV179" s="11">
        <f t="shared" si="207"/>
        <v>0</v>
      </c>
      <c r="LZ179" s="3">
        <v>120</v>
      </c>
      <c r="MA179" s="14">
        <v>247.3</v>
      </c>
      <c r="MB179" s="11">
        <v>77</v>
      </c>
      <c r="MC179" s="11">
        <f t="shared" si="237"/>
        <v>19042.100000000002</v>
      </c>
      <c r="MD179" s="11">
        <v>-10500</v>
      </c>
      <c r="ME179" s="154">
        <f>ME177-MD177-MD178-2500</f>
        <v>78940</v>
      </c>
      <c r="MJ179" s="11">
        <f t="shared" si="208"/>
        <v>0</v>
      </c>
      <c r="MQ179" s="11">
        <f t="shared" si="209"/>
        <v>0</v>
      </c>
      <c r="MX179" s="11">
        <f t="shared" si="210"/>
        <v>0</v>
      </c>
      <c r="NB179" s="3">
        <v>30</v>
      </c>
      <c r="NC179" s="14">
        <v>61.6</v>
      </c>
      <c r="ND179" s="11">
        <v>79</v>
      </c>
      <c r="NE179" s="11">
        <f t="shared" si="211"/>
        <v>4866.4000000000005</v>
      </c>
      <c r="NI179" s="3">
        <v>10</v>
      </c>
      <c r="NJ179" s="14">
        <v>23.6</v>
      </c>
      <c r="NK179" s="11">
        <v>79</v>
      </c>
      <c r="NL179" s="11">
        <f t="shared" si="226"/>
        <v>1864.4</v>
      </c>
      <c r="NP179" s="3">
        <v>50</v>
      </c>
      <c r="NQ179" s="14">
        <v>101.2</v>
      </c>
      <c r="NR179" s="11">
        <v>78</v>
      </c>
      <c r="NS179" s="11">
        <f t="shared" si="240"/>
        <v>7893.6</v>
      </c>
      <c r="NW179" s="3">
        <v>30</v>
      </c>
      <c r="NX179" s="14">
        <v>62.5</v>
      </c>
      <c r="NY179" s="11">
        <v>78</v>
      </c>
      <c r="NZ179" s="11">
        <f t="shared" si="233"/>
        <v>4875</v>
      </c>
      <c r="OG179" s="11">
        <f t="shared" si="212"/>
        <v>0</v>
      </c>
      <c r="ON179" s="11">
        <f t="shared" si="213"/>
        <v>0</v>
      </c>
      <c r="OU179" s="11">
        <f t="shared" si="214"/>
        <v>0</v>
      </c>
      <c r="PB179" s="11">
        <f t="shared" si="215"/>
        <v>0</v>
      </c>
      <c r="PF179" s="3">
        <v>10</v>
      </c>
      <c r="PG179" s="14">
        <v>19.5</v>
      </c>
      <c r="PH179" s="11">
        <v>78</v>
      </c>
      <c r="PI179" s="11">
        <f t="shared" si="234"/>
        <v>1521</v>
      </c>
      <c r="PP179" s="11">
        <f t="shared" si="216"/>
        <v>0</v>
      </c>
      <c r="PW179" s="11">
        <f t="shared" si="217"/>
        <v>0</v>
      </c>
      <c r="QD179" s="11">
        <f t="shared" si="218"/>
        <v>0</v>
      </c>
      <c r="QO179" s="3">
        <v>15</v>
      </c>
      <c r="QP179" s="14">
        <v>30.5</v>
      </c>
      <c r="QQ179" s="11">
        <v>79</v>
      </c>
      <c r="QR179" s="11">
        <f t="shared" si="227"/>
        <v>2409.5</v>
      </c>
      <c r="QY179" s="11">
        <f t="shared" si="228"/>
        <v>0</v>
      </c>
      <c r="RF179" s="11">
        <f t="shared" si="219"/>
        <v>0</v>
      </c>
      <c r="RT179" s="11">
        <f t="shared" si="220"/>
        <v>0</v>
      </c>
      <c r="SH179" s="11">
        <f t="shared" si="221"/>
        <v>0</v>
      </c>
      <c r="SO179" s="11">
        <f t="shared" si="229"/>
        <v>0</v>
      </c>
      <c r="SV179" s="11">
        <f t="shared" si="222"/>
        <v>0</v>
      </c>
      <c r="SZ179" s="3">
        <v>10</v>
      </c>
      <c r="TA179" s="14">
        <v>19.3</v>
      </c>
      <c r="TB179" s="11">
        <v>81</v>
      </c>
      <c r="TC179" s="11">
        <f t="shared" si="238"/>
        <v>1563.3</v>
      </c>
      <c r="TG179" s="3">
        <v>10</v>
      </c>
      <c r="TH179" s="14">
        <v>20</v>
      </c>
      <c r="TI179" s="11">
        <v>81</v>
      </c>
      <c r="TJ179" s="11">
        <f t="shared" si="230"/>
        <v>1620</v>
      </c>
      <c r="TN179" s="3">
        <v>15</v>
      </c>
      <c r="TO179" s="14">
        <v>31</v>
      </c>
      <c r="TP179" s="11">
        <v>82</v>
      </c>
      <c r="TQ179" s="11">
        <f t="shared" si="223"/>
        <v>2542</v>
      </c>
      <c r="UL179" s="11">
        <f t="shared" si="224"/>
        <v>0</v>
      </c>
      <c r="US179" s="11">
        <f t="shared" si="225"/>
        <v>0</v>
      </c>
    </row>
    <row r="180" spans="1:567" x14ac:dyDescent="0.2">
      <c r="A180" s="52">
        <v>44763</v>
      </c>
      <c r="B180" s="3">
        <v>40</v>
      </c>
      <c r="C180" s="14">
        <v>80.8</v>
      </c>
      <c r="D180" s="11">
        <v>74</v>
      </c>
      <c r="E180" s="11">
        <f t="shared" si="173"/>
        <v>5979.2</v>
      </c>
      <c r="I180" s="3">
        <v>10</v>
      </c>
      <c r="J180" s="14">
        <v>20.2</v>
      </c>
      <c r="K180" s="11">
        <v>75</v>
      </c>
      <c r="L180" s="29">
        <f t="shared" si="162"/>
        <v>1515</v>
      </c>
      <c r="AG180" s="11">
        <f t="shared" si="165"/>
        <v>0</v>
      </c>
      <c r="AK180" s="3">
        <v>5</v>
      </c>
      <c r="AL180" s="14">
        <v>10.1</v>
      </c>
      <c r="AM180" s="11">
        <v>77</v>
      </c>
      <c r="AN180" s="11">
        <f t="shared" si="184"/>
        <v>777.69999999999993</v>
      </c>
      <c r="AR180" s="3">
        <v>35</v>
      </c>
      <c r="AS180" s="14">
        <v>68</v>
      </c>
      <c r="AT180" s="11">
        <v>75</v>
      </c>
      <c r="AU180" s="11">
        <f t="shared" si="241"/>
        <v>5100</v>
      </c>
      <c r="AY180" s="3">
        <v>30</v>
      </c>
      <c r="AZ180" s="14">
        <v>62.3</v>
      </c>
      <c r="BA180" s="11">
        <v>75</v>
      </c>
      <c r="BB180" s="11">
        <f t="shared" si="169"/>
        <v>4672.5</v>
      </c>
      <c r="BI180" s="11">
        <f t="shared" si="170"/>
        <v>0</v>
      </c>
      <c r="BP180" s="11">
        <f t="shared" si="171"/>
        <v>0</v>
      </c>
      <c r="BW180" s="11">
        <f t="shared" si="172"/>
        <v>0</v>
      </c>
      <c r="CA180" s="3">
        <v>20</v>
      </c>
      <c r="CB180" s="14">
        <v>43.8</v>
      </c>
      <c r="CC180" s="11">
        <v>74</v>
      </c>
      <c r="CD180" s="11">
        <f t="shared" si="177"/>
        <v>3241.2</v>
      </c>
      <c r="CK180" s="11">
        <f t="shared" si="167"/>
        <v>0</v>
      </c>
      <c r="CR180" s="11">
        <f t="shared" si="174"/>
        <v>0</v>
      </c>
      <c r="DM180" s="11">
        <f t="shared" si="178"/>
        <v>0</v>
      </c>
      <c r="DQ180" s="3">
        <v>20</v>
      </c>
      <c r="DR180" s="14">
        <v>38.700000000000003</v>
      </c>
      <c r="DS180" s="11">
        <v>75</v>
      </c>
      <c r="DT180" s="11">
        <f t="shared" si="181"/>
        <v>2902.5</v>
      </c>
      <c r="EA180" s="11">
        <f t="shared" si="179"/>
        <v>0</v>
      </c>
      <c r="EH180" s="11">
        <f t="shared" si="180"/>
        <v>0</v>
      </c>
      <c r="EL180" s="3">
        <v>14</v>
      </c>
      <c r="EM180" s="14">
        <v>28.7</v>
      </c>
      <c r="EN180" s="11">
        <v>75</v>
      </c>
      <c r="EO180" s="11">
        <f t="shared" si="193"/>
        <v>2152.5</v>
      </c>
      <c r="FC180" s="11">
        <f t="shared" si="183"/>
        <v>0</v>
      </c>
      <c r="FJ180" s="11">
        <f t="shared" si="185"/>
        <v>0</v>
      </c>
      <c r="FQ180" s="11">
        <f t="shared" si="186"/>
        <v>0</v>
      </c>
      <c r="FX180" s="11">
        <f t="shared" si="187"/>
        <v>0</v>
      </c>
      <c r="GE180" s="11">
        <f t="shared" si="188"/>
        <v>0</v>
      </c>
      <c r="GI180" s="3">
        <v>5</v>
      </c>
      <c r="GJ180" s="14">
        <v>10.5</v>
      </c>
      <c r="GK180" s="11">
        <v>75</v>
      </c>
      <c r="GL180" s="11">
        <f t="shared" si="231"/>
        <v>787.5</v>
      </c>
      <c r="GS180" s="11">
        <f t="shared" si="189"/>
        <v>0</v>
      </c>
      <c r="GZ180" s="11">
        <f t="shared" si="190"/>
        <v>0</v>
      </c>
      <c r="HG180" s="11">
        <f t="shared" si="191"/>
        <v>0</v>
      </c>
      <c r="HU180" s="11">
        <f t="shared" si="194"/>
        <v>0</v>
      </c>
      <c r="HY180" s="3">
        <v>10</v>
      </c>
      <c r="HZ180" s="14">
        <v>20.7</v>
      </c>
      <c r="IA180" s="11">
        <v>75</v>
      </c>
      <c r="IB180" s="11">
        <f t="shared" si="236"/>
        <v>1552.5</v>
      </c>
      <c r="II180" s="11">
        <f t="shared" si="195"/>
        <v>0</v>
      </c>
      <c r="IP180" s="11">
        <f t="shared" si="196"/>
        <v>0</v>
      </c>
      <c r="IW180" s="11">
        <f t="shared" si="197"/>
        <v>0</v>
      </c>
      <c r="JD180" s="11">
        <f t="shared" si="198"/>
        <v>0</v>
      </c>
      <c r="JK180" s="11">
        <f t="shared" si="199"/>
        <v>0</v>
      </c>
      <c r="JR180" s="11">
        <f t="shared" si="200"/>
        <v>0</v>
      </c>
      <c r="JY180" s="11">
        <f t="shared" si="201"/>
        <v>0</v>
      </c>
      <c r="KF180" s="11">
        <f t="shared" si="202"/>
        <v>0</v>
      </c>
      <c r="KM180" s="11">
        <f t="shared" si="203"/>
        <v>0</v>
      </c>
      <c r="KT180" s="11">
        <f t="shared" si="204"/>
        <v>0</v>
      </c>
      <c r="LA180" s="11">
        <f t="shared" si="205"/>
        <v>0</v>
      </c>
      <c r="LH180" s="11">
        <f t="shared" si="206"/>
        <v>0</v>
      </c>
      <c r="LL180" s="3">
        <v>15</v>
      </c>
      <c r="LM180" s="14">
        <v>31.7</v>
      </c>
      <c r="LN180" s="11">
        <v>75</v>
      </c>
      <c r="LO180" s="11">
        <f t="shared" si="232"/>
        <v>2377.5</v>
      </c>
      <c r="LV180" s="11">
        <f t="shared" si="207"/>
        <v>0</v>
      </c>
      <c r="LZ180" s="3">
        <v>60</v>
      </c>
      <c r="MA180" s="14">
        <v>119.7</v>
      </c>
      <c r="MB180" s="11">
        <v>73</v>
      </c>
      <c r="MC180" s="11">
        <f t="shared" si="237"/>
        <v>8738.1</v>
      </c>
      <c r="MJ180" s="11">
        <f t="shared" si="208"/>
        <v>0</v>
      </c>
      <c r="MQ180" s="11">
        <f t="shared" si="209"/>
        <v>0</v>
      </c>
      <c r="MX180" s="11">
        <f t="shared" si="210"/>
        <v>0</v>
      </c>
      <c r="NE180" s="11">
        <f t="shared" si="211"/>
        <v>0</v>
      </c>
      <c r="NF180" s="11">
        <v>5000</v>
      </c>
      <c r="NI180" s="3">
        <v>10</v>
      </c>
      <c r="NJ180" s="14">
        <v>19.8</v>
      </c>
      <c r="NK180" s="11">
        <v>75</v>
      </c>
      <c r="NL180" s="11">
        <f t="shared" si="226"/>
        <v>1485</v>
      </c>
      <c r="NP180" s="3">
        <v>10</v>
      </c>
      <c r="NQ180" s="14">
        <v>19.8</v>
      </c>
      <c r="NR180" s="11">
        <v>74</v>
      </c>
      <c r="NS180" s="11">
        <f t="shared" si="240"/>
        <v>1465.2</v>
      </c>
      <c r="NZ180" s="11">
        <f t="shared" si="233"/>
        <v>0</v>
      </c>
      <c r="OG180" s="11">
        <f t="shared" si="212"/>
        <v>0</v>
      </c>
      <c r="ON180" s="11">
        <f t="shared" si="213"/>
        <v>0</v>
      </c>
      <c r="OU180" s="11">
        <f t="shared" si="214"/>
        <v>0</v>
      </c>
      <c r="PB180" s="11">
        <f t="shared" si="215"/>
        <v>0</v>
      </c>
      <c r="PF180" s="3">
        <v>10</v>
      </c>
      <c r="PG180" s="14">
        <v>21.1</v>
      </c>
      <c r="PH180" s="11">
        <v>74</v>
      </c>
      <c r="PI180" s="11">
        <f t="shared" si="234"/>
        <v>1561.4</v>
      </c>
      <c r="PP180" s="11">
        <f t="shared" si="216"/>
        <v>0</v>
      </c>
      <c r="PW180" s="11">
        <f t="shared" si="217"/>
        <v>0</v>
      </c>
      <c r="QD180" s="11">
        <f t="shared" si="218"/>
        <v>0</v>
      </c>
      <c r="QO180" s="3">
        <v>5</v>
      </c>
      <c r="QP180" s="14">
        <v>10</v>
      </c>
      <c r="QQ180" s="11">
        <v>75</v>
      </c>
      <c r="QR180" s="11">
        <f t="shared" si="227"/>
        <v>750</v>
      </c>
      <c r="QY180" s="11">
        <f t="shared" si="228"/>
        <v>0</v>
      </c>
      <c r="RF180" s="11">
        <f t="shared" si="219"/>
        <v>0</v>
      </c>
      <c r="RQ180" s="3">
        <v>5</v>
      </c>
      <c r="RR180" s="14">
        <v>10.4</v>
      </c>
      <c r="RS180" s="11">
        <v>77</v>
      </c>
      <c r="RT180" s="11">
        <f t="shared" si="220"/>
        <v>800.80000000000007</v>
      </c>
      <c r="SH180" s="11">
        <f t="shared" si="221"/>
        <v>0</v>
      </c>
      <c r="SO180" s="11">
        <f t="shared" si="229"/>
        <v>0</v>
      </c>
      <c r="SV180" s="11">
        <f t="shared" si="222"/>
        <v>0</v>
      </c>
      <c r="SZ180" s="3">
        <v>12</v>
      </c>
      <c r="TA180" s="14">
        <v>24.7</v>
      </c>
      <c r="TB180" s="11">
        <v>77</v>
      </c>
      <c r="TC180" s="11">
        <f t="shared" si="238"/>
        <v>1901.8999999999999</v>
      </c>
      <c r="TG180" s="3">
        <v>7</v>
      </c>
      <c r="TH180" s="14">
        <v>13.5</v>
      </c>
      <c r="TI180" s="11">
        <v>77</v>
      </c>
      <c r="TJ180" s="11">
        <f t="shared" si="230"/>
        <v>1039.5</v>
      </c>
      <c r="TN180" s="3">
        <v>10</v>
      </c>
      <c r="TO180" s="14">
        <v>20.399999999999999</v>
      </c>
      <c r="TP180" s="11">
        <v>78</v>
      </c>
      <c r="TQ180" s="11">
        <f t="shared" si="223"/>
        <v>1591.1999999999998</v>
      </c>
      <c r="UI180" s="3">
        <v>10</v>
      </c>
      <c r="UJ180" s="14">
        <v>19.2</v>
      </c>
      <c r="UK180" s="11">
        <v>77</v>
      </c>
      <c r="UL180" s="11">
        <f t="shared" si="224"/>
        <v>1478.3999999999999</v>
      </c>
      <c r="UP180" s="3">
        <v>30</v>
      </c>
      <c r="UQ180" s="14">
        <v>47.3</v>
      </c>
      <c r="UR180" s="11">
        <v>75</v>
      </c>
      <c r="US180" s="11">
        <f t="shared" si="225"/>
        <v>3547.5</v>
      </c>
    </row>
    <row r="181" spans="1:567" x14ac:dyDescent="0.2">
      <c r="A181" s="52">
        <v>44764</v>
      </c>
      <c r="B181" s="3">
        <v>120</v>
      </c>
      <c r="C181" s="14">
        <v>226.7</v>
      </c>
      <c r="D181" s="11">
        <v>69</v>
      </c>
      <c r="E181" s="11">
        <f t="shared" si="173"/>
        <v>15642.3</v>
      </c>
      <c r="L181" s="29">
        <f t="shared" si="162"/>
        <v>0</v>
      </c>
      <c r="AG181" s="11">
        <f t="shared" si="165"/>
        <v>0</v>
      </c>
      <c r="AK181" s="3">
        <v>20</v>
      </c>
      <c r="AL181" s="14">
        <v>37.9</v>
      </c>
      <c r="AM181" s="11">
        <v>72</v>
      </c>
      <c r="AN181" s="11">
        <f t="shared" si="184"/>
        <v>2728.7999999999997</v>
      </c>
      <c r="AR181" s="3">
        <v>40</v>
      </c>
      <c r="AS181" s="14">
        <v>78.3</v>
      </c>
      <c r="AT181" s="11">
        <v>70</v>
      </c>
      <c r="AU181" s="11">
        <f t="shared" si="241"/>
        <v>5481</v>
      </c>
      <c r="AY181" s="3">
        <v>30</v>
      </c>
      <c r="AZ181" s="14">
        <v>58.2</v>
      </c>
      <c r="BA181" s="11">
        <v>70</v>
      </c>
      <c r="BB181" s="11">
        <f t="shared" si="169"/>
        <v>4074</v>
      </c>
      <c r="BI181" s="11">
        <f t="shared" si="170"/>
        <v>0</v>
      </c>
      <c r="BP181" s="11">
        <f t="shared" si="171"/>
        <v>0</v>
      </c>
      <c r="BW181" s="11">
        <f t="shared" si="172"/>
        <v>0</v>
      </c>
      <c r="CA181" s="3">
        <v>60</v>
      </c>
      <c r="CB181" s="14">
        <v>124.9</v>
      </c>
      <c r="CC181" s="11">
        <v>69</v>
      </c>
      <c r="CD181" s="11">
        <f t="shared" si="177"/>
        <v>8618.1</v>
      </c>
      <c r="CK181" s="11">
        <f t="shared" si="167"/>
        <v>0</v>
      </c>
      <c r="CR181" s="11">
        <f t="shared" si="174"/>
        <v>0</v>
      </c>
      <c r="DM181" s="11">
        <f t="shared" si="178"/>
        <v>0</v>
      </c>
      <c r="DQ181" s="3">
        <v>20</v>
      </c>
      <c r="DR181" s="14">
        <v>38.299999999999997</v>
      </c>
      <c r="DS181" s="11">
        <v>70</v>
      </c>
      <c r="DT181" s="11">
        <f t="shared" si="181"/>
        <v>2681</v>
      </c>
      <c r="EA181" s="11">
        <f t="shared" si="179"/>
        <v>0</v>
      </c>
      <c r="EE181" s="3">
        <v>15</v>
      </c>
      <c r="EF181" s="14">
        <v>31.3</v>
      </c>
      <c r="EG181" s="11">
        <v>70</v>
      </c>
      <c r="EH181" s="11">
        <f t="shared" si="180"/>
        <v>2191</v>
      </c>
      <c r="EL181" s="3">
        <v>15</v>
      </c>
      <c r="EM181" s="14">
        <v>28.9</v>
      </c>
      <c r="EN181" s="11">
        <v>70</v>
      </c>
      <c r="EO181" s="11">
        <f t="shared" si="193"/>
        <v>2023</v>
      </c>
      <c r="FC181" s="11">
        <f t="shared" si="183"/>
        <v>0</v>
      </c>
      <c r="FJ181" s="11">
        <f t="shared" si="185"/>
        <v>0</v>
      </c>
      <c r="FQ181" s="11">
        <f t="shared" si="186"/>
        <v>0</v>
      </c>
      <c r="FX181" s="11">
        <f t="shared" si="187"/>
        <v>0</v>
      </c>
      <c r="GE181" s="11">
        <f t="shared" si="188"/>
        <v>0</v>
      </c>
      <c r="GI181" s="3">
        <v>20</v>
      </c>
      <c r="GJ181" s="14">
        <v>40.1</v>
      </c>
      <c r="GK181" s="11">
        <v>70</v>
      </c>
      <c r="GL181" s="11">
        <f t="shared" si="231"/>
        <v>2807</v>
      </c>
      <c r="GS181" s="11">
        <f t="shared" si="189"/>
        <v>0</v>
      </c>
      <c r="GZ181" s="11">
        <f t="shared" si="190"/>
        <v>0</v>
      </c>
      <c r="HG181" s="11">
        <f t="shared" si="191"/>
        <v>0</v>
      </c>
      <c r="HU181" s="11">
        <f t="shared" si="194"/>
        <v>0</v>
      </c>
      <c r="HY181" s="3">
        <v>25</v>
      </c>
      <c r="HZ181" s="14">
        <v>50</v>
      </c>
      <c r="IA181" s="11">
        <v>70</v>
      </c>
      <c r="IB181" s="11">
        <f t="shared" si="236"/>
        <v>3500</v>
      </c>
      <c r="II181" s="11">
        <f t="shared" si="195"/>
        <v>0</v>
      </c>
      <c r="IP181" s="11">
        <f t="shared" si="196"/>
        <v>0</v>
      </c>
      <c r="IW181" s="11">
        <f t="shared" si="197"/>
        <v>0</v>
      </c>
      <c r="JD181" s="11">
        <f t="shared" si="198"/>
        <v>0</v>
      </c>
      <c r="JK181" s="11">
        <f t="shared" si="199"/>
        <v>0</v>
      </c>
      <c r="JR181" s="11">
        <f t="shared" si="200"/>
        <v>0</v>
      </c>
      <c r="JY181" s="11">
        <f t="shared" si="201"/>
        <v>0</v>
      </c>
      <c r="KF181" s="11">
        <f t="shared" si="202"/>
        <v>0</v>
      </c>
      <c r="KM181" s="11">
        <f t="shared" si="203"/>
        <v>0</v>
      </c>
      <c r="KT181" s="11">
        <f t="shared" si="204"/>
        <v>0</v>
      </c>
      <c r="LA181" s="11">
        <f t="shared" si="205"/>
        <v>0</v>
      </c>
      <c r="LH181" s="11">
        <f t="shared" si="206"/>
        <v>0</v>
      </c>
      <c r="LL181" s="3">
        <v>20</v>
      </c>
      <c r="LM181" s="14">
        <v>42</v>
      </c>
      <c r="LN181" s="11">
        <v>70</v>
      </c>
      <c r="LO181" s="11">
        <f t="shared" si="232"/>
        <v>2940</v>
      </c>
      <c r="LV181" s="11">
        <f t="shared" si="207"/>
        <v>0</v>
      </c>
      <c r="LZ181" s="3">
        <v>110</v>
      </c>
      <c r="MA181" s="14">
        <v>219.7</v>
      </c>
      <c r="MB181" s="11">
        <v>68</v>
      </c>
      <c r="MC181" s="11">
        <f t="shared" si="237"/>
        <v>14939.599999999999</v>
      </c>
      <c r="MJ181" s="11">
        <f t="shared" si="208"/>
        <v>0</v>
      </c>
      <c r="MQ181" s="11">
        <f t="shared" si="209"/>
        <v>0</v>
      </c>
      <c r="MX181" s="11">
        <f t="shared" si="210"/>
        <v>0</v>
      </c>
      <c r="NB181" s="3">
        <v>30</v>
      </c>
      <c r="NC181" s="14">
        <v>57.7</v>
      </c>
      <c r="ND181" s="11">
        <v>70</v>
      </c>
      <c r="NE181" s="11">
        <f t="shared" si="211"/>
        <v>4039</v>
      </c>
      <c r="NI181" s="3">
        <v>28</v>
      </c>
      <c r="NJ181" s="14">
        <v>53.4</v>
      </c>
      <c r="NK181" s="11">
        <v>70</v>
      </c>
      <c r="NL181" s="28">
        <f t="shared" si="226"/>
        <v>3738</v>
      </c>
      <c r="NP181" s="3">
        <v>60</v>
      </c>
      <c r="NQ181" s="14">
        <v>109.7</v>
      </c>
      <c r="NR181" s="11">
        <v>69</v>
      </c>
      <c r="NS181" s="11">
        <f t="shared" si="240"/>
        <v>7569.3</v>
      </c>
      <c r="NW181" s="3">
        <v>30</v>
      </c>
      <c r="NX181" s="14">
        <v>60.8</v>
      </c>
      <c r="NY181" s="11">
        <v>69</v>
      </c>
      <c r="NZ181" s="11">
        <f t="shared" si="233"/>
        <v>4195.2</v>
      </c>
      <c r="OG181" s="11">
        <f t="shared" si="212"/>
        <v>0</v>
      </c>
      <c r="ON181" s="11">
        <f t="shared" si="213"/>
        <v>0</v>
      </c>
      <c r="OU181" s="11">
        <f t="shared" si="214"/>
        <v>0</v>
      </c>
      <c r="PB181" s="11">
        <f t="shared" si="215"/>
        <v>0</v>
      </c>
      <c r="PF181" s="3">
        <v>35</v>
      </c>
      <c r="PG181" s="14">
        <v>69.900000000000006</v>
      </c>
      <c r="PH181" s="11">
        <v>69</v>
      </c>
      <c r="PI181" s="11">
        <f t="shared" si="234"/>
        <v>4823.1000000000004</v>
      </c>
      <c r="PP181" s="11">
        <f t="shared" si="216"/>
        <v>0</v>
      </c>
      <c r="PW181" s="11">
        <f t="shared" si="217"/>
        <v>0</v>
      </c>
      <c r="QD181" s="11">
        <f t="shared" si="218"/>
        <v>0</v>
      </c>
      <c r="QO181" s="3">
        <v>16</v>
      </c>
      <c r="QP181" s="14">
        <v>29.8</v>
      </c>
      <c r="QQ181" s="11">
        <v>70</v>
      </c>
      <c r="QR181" s="11">
        <f t="shared" si="227"/>
        <v>2086</v>
      </c>
      <c r="QY181" s="11">
        <f t="shared" si="228"/>
        <v>0</v>
      </c>
      <c r="RF181" s="11">
        <f t="shared" si="219"/>
        <v>0</v>
      </c>
      <c r="RQ181" s="3">
        <v>5</v>
      </c>
      <c r="RR181" s="14">
        <v>10.199999999999999</v>
      </c>
      <c r="RS181" s="11">
        <v>72</v>
      </c>
      <c r="RT181" s="11">
        <f t="shared" si="220"/>
        <v>734.4</v>
      </c>
      <c r="SH181" s="11">
        <f t="shared" si="221"/>
        <v>0</v>
      </c>
      <c r="SO181" s="11">
        <f t="shared" si="229"/>
        <v>0</v>
      </c>
      <c r="SV181" s="11">
        <f t="shared" si="222"/>
        <v>0</v>
      </c>
      <c r="SZ181" s="3">
        <v>20</v>
      </c>
      <c r="TA181" s="14">
        <v>40.4</v>
      </c>
      <c r="TB181" s="11">
        <v>72</v>
      </c>
      <c r="TC181" s="11">
        <f t="shared" si="238"/>
        <v>2908.7999999999997</v>
      </c>
      <c r="TG181" s="3">
        <v>10</v>
      </c>
      <c r="TH181" s="14">
        <v>18.2</v>
      </c>
      <c r="TI181" s="11">
        <v>72</v>
      </c>
      <c r="TJ181" s="11">
        <f t="shared" si="230"/>
        <v>1310.3999999999999</v>
      </c>
      <c r="TN181" s="3">
        <v>10</v>
      </c>
      <c r="TO181" s="14">
        <v>20</v>
      </c>
      <c r="TP181" s="11">
        <v>73</v>
      </c>
      <c r="TQ181" s="11">
        <f t="shared" si="223"/>
        <v>1460</v>
      </c>
      <c r="UI181" s="3">
        <v>10</v>
      </c>
      <c r="UJ181" s="14">
        <v>20</v>
      </c>
      <c r="UK181" s="11">
        <v>72</v>
      </c>
      <c r="UL181" s="11">
        <f t="shared" si="224"/>
        <v>1440</v>
      </c>
      <c r="US181" s="11">
        <f t="shared" si="225"/>
        <v>0</v>
      </c>
    </row>
    <row r="182" spans="1:567" x14ac:dyDescent="0.2">
      <c r="A182" s="52">
        <v>44765</v>
      </c>
      <c r="B182" s="3">
        <v>80</v>
      </c>
      <c r="C182" s="14">
        <v>162.5</v>
      </c>
      <c r="D182" s="11">
        <v>62</v>
      </c>
      <c r="E182" s="11">
        <f t="shared" si="173"/>
        <v>10075</v>
      </c>
      <c r="F182" s="11">
        <v>40000</v>
      </c>
      <c r="I182" s="3">
        <v>10</v>
      </c>
      <c r="J182" s="14">
        <v>20.399999999999999</v>
      </c>
      <c r="K182" s="11">
        <v>63</v>
      </c>
      <c r="L182" s="29">
        <f t="shared" si="162"/>
        <v>1285.1999999999998</v>
      </c>
      <c r="AG182" s="11">
        <f t="shared" si="165"/>
        <v>0</v>
      </c>
      <c r="AN182" s="11">
        <f t="shared" si="184"/>
        <v>0</v>
      </c>
      <c r="AR182" s="3">
        <v>25</v>
      </c>
      <c r="AS182" s="14">
        <v>52.7</v>
      </c>
      <c r="AT182" s="11">
        <v>63</v>
      </c>
      <c r="AU182" s="11">
        <f t="shared" si="241"/>
        <v>3320.1000000000004</v>
      </c>
      <c r="AV182" s="11">
        <v>15000</v>
      </c>
      <c r="AY182" s="3">
        <v>15</v>
      </c>
      <c r="AZ182" s="14">
        <v>31.5</v>
      </c>
      <c r="BA182" s="11">
        <v>63</v>
      </c>
      <c r="BB182" s="11">
        <f t="shared" si="169"/>
        <v>1984.5</v>
      </c>
      <c r="BC182" s="11">
        <v>20000</v>
      </c>
      <c r="BI182" s="11">
        <f t="shared" si="170"/>
        <v>0</v>
      </c>
      <c r="BP182" s="11">
        <f t="shared" si="171"/>
        <v>0</v>
      </c>
      <c r="BW182" s="11">
        <f t="shared" si="172"/>
        <v>0</v>
      </c>
      <c r="CD182" s="11">
        <f t="shared" si="177"/>
        <v>0</v>
      </c>
      <c r="CE182" s="11">
        <v>25000</v>
      </c>
      <c r="CK182" s="11">
        <f t="shared" si="167"/>
        <v>0</v>
      </c>
      <c r="CR182" s="11">
        <f t="shared" si="174"/>
        <v>0</v>
      </c>
      <c r="DM182" s="11">
        <f t="shared" si="178"/>
        <v>0</v>
      </c>
      <c r="DQ182" s="3">
        <v>15</v>
      </c>
      <c r="DR182" s="14">
        <v>31.2</v>
      </c>
      <c r="DS182" s="11">
        <v>63</v>
      </c>
      <c r="DT182" s="11">
        <f t="shared" si="181"/>
        <v>1965.6</v>
      </c>
      <c r="EA182" s="11">
        <f t="shared" si="179"/>
        <v>0</v>
      </c>
      <c r="EE182" s="3">
        <v>5</v>
      </c>
      <c r="EF182" s="14">
        <v>11.3</v>
      </c>
      <c r="EG182" s="11">
        <v>63</v>
      </c>
      <c r="EH182" s="11">
        <f t="shared" si="180"/>
        <v>711.90000000000009</v>
      </c>
      <c r="EL182" s="3">
        <v>10</v>
      </c>
      <c r="EM182" s="14">
        <v>22.1</v>
      </c>
      <c r="EN182" s="11">
        <v>63</v>
      </c>
      <c r="EO182" s="11">
        <f t="shared" si="193"/>
        <v>1392.3000000000002</v>
      </c>
      <c r="FC182" s="11">
        <f t="shared" si="183"/>
        <v>0</v>
      </c>
      <c r="FJ182" s="11">
        <f t="shared" si="185"/>
        <v>0</v>
      </c>
      <c r="FQ182" s="11">
        <f t="shared" si="186"/>
        <v>0</v>
      </c>
      <c r="FX182" s="11">
        <f t="shared" si="187"/>
        <v>0</v>
      </c>
      <c r="GE182" s="11">
        <f t="shared" si="188"/>
        <v>0</v>
      </c>
      <c r="GI182" s="3">
        <v>15</v>
      </c>
      <c r="GJ182" s="14">
        <v>32</v>
      </c>
      <c r="GK182" s="11">
        <v>63</v>
      </c>
      <c r="GL182" s="11">
        <f t="shared" si="231"/>
        <v>2016</v>
      </c>
      <c r="GS182" s="11">
        <f t="shared" si="189"/>
        <v>0</v>
      </c>
      <c r="GZ182" s="11">
        <f t="shared" si="190"/>
        <v>0</v>
      </c>
      <c r="HG182" s="11">
        <f t="shared" si="191"/>
        <v>0</v>
      </c>
      <c r="HU182" s="11">
        <f t="shared" si="194"/>
        <v>0</v>
      </c>
      <c r="HY182" s="3">
        <v>15</v>
      </c>
      <c r="HZ182" s="14">
        <v>33</v>
      </c>
      <c r="IA182" s="11">
        <v>63</v>
      </c>
      <c r="IB182" s="11">
        <f t="shared" si="236"/>
        <v>2079</v>
      </c>
      <c r="II182" s="11">
        <f t="shared" si="195"/>
        <v>0</v>
      </c>
      <c r="IP182" s="11">
        <f t="shared" si="196"/>
        <v>0</v>
      </c>
      <c r="IW182" s="11">
        <f t="shared" si="197"/>
        <v>0</v>
      </c>
      <c r="JD182" s="11">
        <f t="shared" si="198"/>
        <v>0</v>
      </c>
      <c r="JK182" s="11">
        <f t="shared" si="199"/>
        <v>0</v>
      </c>
      <c r="JR182" s="11">
        <f t="shared" si="200"/>
        <v>0</v>
      </c>
      <c r="JY182" s="11">
        <f t="shared" si="201"/>
        <v>0</v>
      </c>
      <c r="KF182" s="11">
        <f t="shared" si="202"/>
        <v>0</v>
      </c>
      <c r="KM182" s="11">
        <f t="shared" si="203"/>
        <v>0</v>
      </c>
      <c r="KT182" s="11">
        <f t="shared" si="204"/>
        <v>0</v>
      </c>
      <c r="LA182" s="11">
        <f t="shared" si="205"/>
        <v>0</v>
      </c>
      <c r="LH182" s="11">
        <f t="shared" si="206"/>
        <v>0</v>
      </c>
      <c r="LL182" s="3">
        <v>10</v>
      </c>
      <c r="LM182" s="14">
        <v>21</v>
      </c>
      <c r="LN182" s="11">
        <v>63</v>
      </c>
      <c r="LO182" s="11">
        <f t="shared" si="232"/>
        <v>1323</v>
      </c>
      <c r="LV182" s="11">
        <f t="shared" si="207"/>
        <v>0</v>
      </c>
      <c r="LZ182" s="3">
        <v>130</v>
      </c>
      <c r="MA182" s="14">
        <v>268.89999999999998</v>
      </c>
      <c r="MB182" s="11">
        <v>63</v>
      </c>
      <c r="MC182" s="11">
        <f t="shared" si="237"/>
        <v>16940.699999999997</v>
      </c>
      <c r="MD182" s="11">
        <v>8500</v>
      </c>
      <c r="ME182" s="126">
        <f>ME179+2000</f>
        <v>80940</v>
      </c>
      <c r="MJ182" s="11">
        <f t="shared" si="208"/>
        <v>0</v>
      </c>
      <c r="MQ182" s="11">
        <f t="shared" si="209"/>
        <v>0</v>
      </c>
      <c r="MX182" s="11">
        <f t="shared" si="210"/>
        <v>0</v>
      </c>
      <c r="NB182" s="3">
        <v>25</v>
      </c>
      <c r="NC182" s="14">
        <v>50.1</v>
      </c>
      <c r="ND182" s="11">
        <v>63</v>
      </c>
      <c r="NE182" s="11">
        <f t="shared" si="211"/>
        <v>3156.3</v>
      </c>
      <c r="NF182" s="11">
        <v>-2000</v>
      </c>
      <c r="NG182" s="11">
        <v>80465</v>
      </c>
      <c r="NI182" s="3">
        <v>18</v>
      </c>
      <c r="NJ182" s="14">
        <v>33.799999999999997</v>
      </c>
      <c r="NK182" s="11">
        <v>63</v>
      </c>
      <c r="NL182" s="11">
        <f>NJ182*NK182</f>
        <v>2129.3999999999996</v>
      </c>
      <c r="NM182" s="11">
        <v>50500</v>
      </c>
      <c r="NN182" s="152"/>
      <c r="NP182" s="3">
        <v>60</v>
      </c>
      <c r="NQ182" s="14">
        <v>121.9</v>
      </c>
      <c r="NR182" s="11">
        <v>62</v>
      </c>
      <c r="NS182" s="11">
        <f t="shared" si="240"/>
        <v>7557.8</v>
      </c>
      <c r="NZ182" s="11">
        <f t="shared" si="233"/>
        <v>0</v>
      </c>
      <c r="OA182" s="11">
        <v>4000</v>
      </c>
      <c r="OG182" s="11">
        <f t="shared" si="212"/>
        <v>0</v>
      </c>
      <c r="ON182" s="11">
        <f t="shared" si="213"/>
        <v>0</v>
      </c>
      <c r="OU182" s="11">
        <f t="shared" si="214"/>
        <v>0</v>
      </c>
      <c r="PB182" s="11">
        <f t="shared" si="215"/>
        <v>0</v>
      </c>
      <c r="PF182" s="3">
        <v>15</v>
      </c>
      <c r="PG182" s="14">
        <v>31</v>
      </c>
      <c r="PH182" s="11">
        <v>62</v>
      </c>
      <c r="PI182" s="11">
        <f t="shared" si="234"/>
        <v>1922</v>
      </c>
      <c r="PP182" s="11">
        <f t="shared" si="216"/>
        <v>0</v>
      </c>
      <c r="PW182" s="11">
        <f t="shared" si="217"/>
        <v>0</v>
      </c>
      <c r="QD182" s="11">
        <f t="shared" si="218"/>
        <v>0</v>
      </c>
      <c r="QO182" s="3">
        <v>10</v>
      </c>
      <c r="QP182" s="14">
        <v>21.8</v>
      </c>
      <c r="QQ182" s="11">
        <v>63</v>
      </c>
      <c r="QR182" s="11">
        <f t="shared" si="227"/>
        <v>1373.4</v>
      </c>
      <c r="QY182" s="11">
        <f t="shared" si="228"/>
        <v>0</v>
      </c>
      <c r="RF182" s="11">
        <f t="shared" si="219"/>
        <v>0</v>
      </c>
      <c r="RT182" s="11">
        <f t="shared" si="220"/>
        <v>0</v>
      </c>
      <c r="SH182" s="11">
        <f t="shared" si="221"/>
        <v>0</v>
      </c>
      <c r="SO182" s="11">
        <f t="shared" si="229"/>
        <v>0</v>
      </c>
      <c r="SV182" s="11">
        <f t="shared" si="222"/>
        <v>0</v>
      </c>
      <c r="TC182" s="11">
        <f t="shared" si="238"/>
        <v>0</v>
      </c>
      <c r="TJ182" s="11">
        <f t="shared" si="230"/>
        <v>0</v>
      </c>
      <c r="TQ182" s="11">
        <f t="shared" si="223"/>
        <v>0</v>
      </c>
      <c r="UI182" s="3">
        <v>10</v>
      </c>
      <c r="UJ182" s="14">
        <v>19.100000000000001</v>
      </c>
      <c r="UK182" s="11">
        <v>65</v>
      </c>
      <c r="UL182" s="11">
        <f t="shared" si="224"/>
        <v>1241.5</v>
      </c>
      <c r="US182" s="11">
        <f t="shared" si="225"/>
        <v>0</v>
      </c>
    </row>
    <row r="183" spans="1:567" x14ac:dyDescent="0.2">
      <c r="A183" s="52">
        <v>44766</v>
      </c>
      <c r="B183" s="3">
        <v>180</v>
      </c>
      <c r="C183" s="14">
        <v>370.8</v>
      </c>
      <c r="D183" s="11">
        <v>63</v>
      </c>
      <c r="E183" s="11">
        <f t="shared" si="173"/>
        <v>23360.400000000001</v>
      </c>
      <c r="I183" s="3">
        <v>25</v>
      </c>
      <c r="J183" s="14">
        <v>50.1</v>
      </c>
      <c r="K183" s="11">
        <v>64</v>
      </c>
      <c r="L183" s="29">
        <f t="shared" si="162"/>
        <v>3206.4</v>
      </c>
      <c r="AG183" s="11">
        <f t="shared" si="165"/>
        <v>0</v>
      </c>
      <c r="AK183" s="3">
        <v>25</v>
      </c>
      <c r="AL183" s="14">
        <v>51.8</v>
      </c>
      <c r="AM183" s="11">
        <v>66</v>
      </c>
      <c r="AN183" s="11">
        <f t="shared" si="184"/>
        <v>3418.7999999999997</v>
      </c>
      <c r="AR183" s="3">
        <v>55</v>
      </c>
      <c r="AS183" s="14">
        <v>111.8</v>
      </c>
      <c r="AT183" s="11">
        <v>64</v>
      </c>
      <c r="AU183" s="11">
        <f t="shared" si="241"/>
        <v>7155.2</v>
      </c>
      <c r="AY183" s="3">
        <v>50</v>
      </c>
      <c r="AZ183" s="14">
        <v>104.2</v>
      </c>
      <c r="BA183" s="11">
        <v>64</v>
      </c>
      <c r="BB183" s="11">
        <f t="shared" si="169"/>
        <v>6668.8</v>
      </c>
      <c r="BF183" s="3">
        <v>30</v>
      </c>
      <c r="BG183" s="14">
        <v>55.9</v>
      </c>
      <c r="BH183" s="11">
        <v>66</v>
      </c>
      <c r="BI183" s="11">
        <f t="shared" si="170"/>
        <v>3689.4</v>
      </c>
      <c r="BP183" s="11">
        <f t="shared" si="171"/>
        <v>0</v>
      </c>
      <c r="BT183" s="3">
        <v>20</v>
      </c>
      <c r="BU183" s="14">
        <v>39.4</v>
      </c>
      <c r="BV183" s="11">
        <v>66</v>
      </c>
      <c r="BW183" s="11">
        <f t="shared" si="172"/>
        <v>2600.4</v>
      </c>
      <c r="CA183" s="3">
        <v>70</v>
      </c>
      <c r="CB183" s="14">
        <v>148.80000000000001</v>
      </c>
      <c r="CC183" s="11">
        <v>63</v>
      </c>
      <c r="CD183" s="11">
        <f t="shared" si="177"/>
        <v>9374.4000000000015</v>
      </c>
      <c r="CK183" s="11">
        <f t="shared" si="167"/>
        <v>0</v>
      </c>
      <c r="CR183" s="11">
        <f t="shared" si="174"/>
        <v>0</v>
      </c>
      <c r="DM183" s="11">
        <f t="shared" si="178"/>
        <v>0</v>
      </c>
      <c r="DQ183" s="3">
        <v>45</v>
      </c>
      <c r="DR183" s="14">
        <v>79.8</v>
      </c>
      <c r="DS183" s="11">
        <v>64</v>
      </c>
      <c r="DT183" s="11">
        <f t="shared" si="181"/>
        <v>5107.2</v>
      </c>
      <c r="DX183" s="3">
        <v>15</v>
      </c>
      <c r="DY183" s="14">
        <v>26.8</v>
      </c>
      <c r="DZ183" s="11">
        <v>64</v>
      </c>
      <c r="EA183" s="11">
        <f t="shared" si="179"/>
        <v>1715.2</v>
      </c>
      <c r="EE183" s="3">
        <v>33</v>
      </c>
      <c r="EF183" s="14">
        <v>65.599999999999994</v>
      </c>
      <c r="EG183" s="11">
        <v>64</v>
      </c>
      <c r="EH183" s="11">
        <f t="shared" si="180"/>
        <v>4198.3999999999996</v>
      </c>
      <c r="EL183" s="3">
        <v>30</v>
      </c>
      <c r="EM183" s="14">
        <v>54.5</v>
      </c>
      <c r="EN183" s="11">
        <v>64</v>
      </c>
      <c r="EO183" s="11">
        <f t="shared" si="193"/>
        <v>3488</v>
      </c>
      <c r="FC183" s="11">
        <f t="shared" si="183"/>
        <v>0</v>
      </c>
      <c r="FJ183" s="11">
        <f t="shared" si="185"/>
        <v>0</v>
      </c>
      <c r="FN183" s="3">
        <v>10</v>
      </c>
      <c r="FO183" s="14">
        <v>19.7</v>
      </c>
      <c r="FP183" s="11">
        <v>64</v>
      </c>
      <c r="FQ183" s="11">
        <f t="shared" si="186"/>
        <v>1260.8</v>
      </c>
      <c r="FX183" s="11">
        <f t="shared" si="187"/>
        <v>0</v>
      </c>
      <c r="GE183" s="11">
        <f t="shared" si="188"/>
        <v>0</v>
      </c>
      <c r="GI183" s="3">
        <v>15</v>
      </c>
      <c r="GJ183" s="14">
        <v>28.9</v>
      </c>
      <c r="GK183" s="11">
        <v>64</v>
      </c>
      <c r="GL183" s="11">
        <f t="shared" si="231"/>
        <v>1849.6</v>
      </c>
      <c r="GS183" s="11">
        <f t="shared" si="189"/>
        <v>0</v>
      </c>
      <c r="GZ183" s="11">
        <f t="shared" si="190"/>
        <v>0</v>
      </c>
      <c r="HG183" s="11">
        <f t="shared" si="191"/>
        <v>0</v>
      </c>
      <c r="HU183" s="11">
        <f t="shared" si="194"/>
        <v>0</v>
      </c>
      <c r="HY183" s="3">
        <v>25</v>
      </c>
      <c r="HZ183" s="14">
        <v>46.4</v>
      </c>
      <c r="IA183" s="11">
        <v>64</v>
      </c>
      <c r="IB183" s="11">
        <f t="shared" si="236"/>
        <v>2969.6</v>
      </c>
      <c r="II183" s="11">
        <f t="shared" si="195"/>
        <v>0</v>
      </c>
      <c r="IP183" s="11">
        <f t="shared" si="196"/>
        <v>0</v>
      </c>
      <c r="IW183" s="11">
        <f t="shared" si="197"/>
        <v>0</v>
      </c>
      <c r="JD183" s="11">
        <f t="shared" si="198"/>
        <v>0</v>
      </c>
      <c r="JK183" s="11">
        <f t="shared" si="199"/>
        <v>0</v>
      </c>
      <c r="JR183" s="11">
        <f t="shared" si="200"/>
        <v>0</v>
      </c>
      <c r="JY183" s="11">
        <f t="shared" si="201"/>
        <v>0</v>
      </c>
      <c r="KF183" s="11">
        <f t="shared" si="202"/>
        <v>0</v>
      </c>
      <c r="KM183" s="11">
        <f t="shared" si="203"/>
        <v>0</v>
      </c>
      <c r="KT183" s="11">
        <f t="shared" si="204"/>
        <v>0</v>
      </c>
      <c r="LA183" s="11">
        <f t="shared" si="205"/>
        <v>0</v>
      </c>
      <c r="LH183" s="11">
        <f t="shared" si="206"/>
        <v>0</v>
      </c>
      <c r="LL183" s="3">
        <v>20</v>
      </c>
      <c r="LM183" s="14">
        <v>35.6</v>
      </c>
      <c r="LN183" s="11">
        <v>64</v>
      </c>
      <c r="LO183" s="11">
        <f t="shared" si="232"/>
        <v>2278.4</v>
      </c>
      <c r="LV183" s="11">
        <f t="shared" si="207"/>
        <v>0</v>
      </c>
      <c r="LZ183" s="3">
        <v>145</v>
      </c>
      <c r="MA183" s="14">
        <v>277.8</v>
      </c>
      <c r="MB183" s="11">
        <v>63</v>
      </c>
      <c r="MC183" s="11">
        <f t="shared" si="237"/>
        <v>17501.400000000001</v>
      </c>
      <c r="MJ183" s="11">
        <f t="shared" si="208"/>
        <v>0</v>
      </c>
      <c r="MQ183" s="11">
        <f t="shared" si="209"/>
        <v>0</v>
      </c>
      <c r="MX183" s="11">
        <f t="shared" si="210"/>
        <v>0</v>
      </c>
      <c r="NB183" s="3">
        <v>50</v>
      </c>
      <c r="NC183" s="14">
        <v>103.1</v>
      </c>
      <c r="ND183" s="11">
        <v>64</v>
      </c>
      <c r="NE183" s="11">
        <f t="shared" si="211"/>
        <v>6598.4</v>
      </c>
      <c r="NI183" s="3">
        <v>43</v>
      </c>
      <c r="NJ183" s="14">
        <v>86.6</v>
      </c>
      <c r="NK183" s="11">
        <v>64</v>
      </c>
      <c r="NL183" s="11">
        <f>NJ183*NK183</f>
        <v>5542.4</v>
      </c>
      <c r="NP183" s="3">
        <v>40</v>
      </c>
      <c r="NQ183" s="14">
        <v>86.2</v>
      </c>
      <c r="NR183" s="11">
        <v>63</v>
      </c>
      <c r="NS183" s="11">
        <f t="shared" si="240"/>
        <v>5430.6</v>
      </c>
      <c r="NW183" s="3">
        <v>15</v>
      </c>
      <c r="NX183" s="14">
        <v>31.6</v>
      </c>
      <c r="NY183" s="11">
        <v>63</v>
      </c>
      <c r="NZ183" s="11">
        <f t="shared" si="233"/>
        <v>1990.8000000000002</v>
      </c>
      <c r="OG183" s="11">
        <f t="shared" si="212"/>
        <v>0</v>
      </c>
      <c r="ON183" s="11">
        <f t="shared" si="213"/>
        <v>0</v>
      </c>
      <c r="OU183" s="11">
        <f t="shared" si="214"/>
        <v>0</v>
      </c>
      <c r="PB183" s="11">
        <f t="shared" si="215"/>
        <v>0</v>
      </c>
      <c r="PF183" s="3">
        <v>10</v>
      </c>
      <c r="PG183" s="14">
        <v>21.3</v>
      </c>
      <c r="PH183" s="11">
        <v>63</v>
      </c>
      <c r="PI183" s="11">
        <f t="shared" si="234"/>
        <v>1341.9</v>
      </c>
      <c r="PP183" s="11">
        <f t="shared" si="216"/>
        <v>0</v>
      </c>
      <c r="PW183" s="11">
        <f t="shared" si="217"/>
        <v>0</v>
      </c>
      <c r="QD183" s="11">
        <f t="shared" si="218"/>
        <v>0</v>
      </c>
      <c r="QO183" s="3">
        <v>35</v>
      </c>
      <c r="QP183" s="14">
        <v>74.599999999999994</v>
      </c>
      <c r="QQ183" s="11">
        <v>64</v>
      </c>
      <c r="QR183" s="11">
        <f t="shared" si="227"/>
        <v>4774.3999999999996</v>
      </c>
      <c r="QY183" s="11">
        <f t="shared" si="228"/>
        <v>0</v>
      </c>
      <c r="RF183" s="11">
        <f t="shared" si="219"/>
        <v>0</v>
      </c>
      <c r="RQ183" s="3">
        <v>5</v>
      </c>
      <c r="RR183" s="14">
        <v>10.9</v>
      </c>
      <c r="RS183" s="11">
        <v>66</v>
      </c>
      <c r="RT183" s="11">
        <f t="shared" si="220"/>
        <v>719.4</v>
      </c>
      <c r="SH183" s="11">
        <f t="shared" si="221"/>
        <v>0</v>
      </c>
      <c r="SO183" s="11">
        <f t="shared" si="229"/>
        <v>0</v>
      </c>
      <c r="SV183" s="11">
        <f t="shared" si="222"/>
        <v>0</v>
      </c>
      <c r="SZ183" s="3">
        <v>25</v>
      </c>
      <c r="TA183" s="14">
        <v>47</v>
      </c>
      <c r="TB183" s="11">
        <v>66</v>
      </c>
      <c r="TC183" s="11">
        <f t="shared" si="238"/>
        <v>3102</v>
      </c>
      <c r="TG183" s="3">
        <v>12</v>
      </c>
      <c r="TH183" s="14">
        <v>23</v>
      </c>
      <c r="TI183" s="11">
        <v>66</v>
      </c>
      <c r="TJ183" s="11">
        <f t="shared" si="230"/>
        <v>1518</v>
      </c>
      <c r="TN183" s="3">
        <v>30</v>
      </c>
      <c r="TO183" s="14">
        <v>66</v>
      </c>
      <c r="TP183" s="11">
        <v>67</v>
      </c>
      <c r="TQ183" s="11">
        <f t="shared" si="223"/>
        <v>4422</v>
      </c>
      <c r="UI183" s="3">
        <v>13</v>
      </c>
      <c r="UJ183" s="14">
        <v>27.1</v>
      </c>
      <c r="UK183" s="11">
        <v>66</v>
      </c>
      <c r="UL183" s="11">
        <f t="shared" si="224"/>
        <v>1788.6000000000001</v>
      </c>
      <c r="UP183" s="3">
        <v>50</v>
      </c>
      <c r="UQ183" s="14">
        <v>97</v>
      </c>
      <c r="UR183" s="11">
        <v>64</v>
      </c>
      <c r="US183" s="11">
        <f t="shared" si="225"/>
        <v>6208</v>
      </c>
    </row>
    <row r="184" spans="1:567" x14ac:dyDescent="0.2">
      <c r="A184" s="52">
        <v>44767</v>
      </c>
      <c r="E184" s="10">
        <f>SUM(E177:E183)</f>
        <v>85779.9</v>
      </c>
      <c r="F184" s="11">
        <v>40000</v>
      </c>
      <c r="G184" s="10">
        <f>E184-80000</f>
        <v>5779.8999999999942</v>
      </c>
      <c r="L184" s="10">
        <f>SUM(L177:L183)</f>
        <v>9590</v>
      </c>
      <c r="AG184" s="11">
        <f t="shared" si="165"/>
        <v>0</v>
      </c>
      <c r="AN184" s="10">
        <f>SUM(AN177:AN183)</f>
        <v>10248.999999999998</v>
      </c>
      <c r="AU184" s="10">
        <f>SUM(AU177:AU183)</f>
        <v>32725.7</v>
      </c>
      <c r="BB184" s="10">
        <f>SUM(BB177:BB183)</f>
        <v>29844.2</v>
      </c>
      <c r="BI184" s="10">
        <f>BI183</f>
        <v>3689.4</v>
      </c>
      <c r="BP184" s="11">
        <f t="shared" si="171"/>
        <v>0</v>
      </c>
      <c r="BW184" s="10">
        <f>BW183</f>
        <v>2600.4</v>
      </c>
      <c r="CD184" s="10">
        <f>SUM(CD177:CD183)</f>
        <v>35214.9</v>
      </c>
      <c r="CE184" s="11">
        <v>10200</v>
      </c>
      <c r="CK184" s="11">
        <f t="shared" si="167"/>
        <v>0</v>
      </c>
      <c r="CR184" s="11">
        <f t="shared" si="174"/>
        <v>0</v>
      </c>
      <c r="DM184" s="11">
        <f t="shared" si="178"/>
        <v>0</v>
      </c>
      <c r="DT184" s="10">
        <f>SUM(DT177:DT183)</f>
        <v>19619.2</v>
      </c>
      <c r="DU184" s="11">
        <v>19620</v>
      </c>
      <c r="EA184" s="10">
        <f>SUM(EA177:EA183)</f>
        <v>4649</v>
      </c>
      <c r="EB184" s="11">
        <v>4650</v>
      </c>
      <c r="EH184" s="10">
        <f>SUM(EH177:EH183)</f>
        <v>12826.6</v>
      </c>
      <c r="EI184" s="11">
        <v>12800</v>
      </c>
      <c r="EO184" s="10">
        <f>SUM(EO177:EO183)</f>
        <v>12536.1</v>
      </c>
      <c r="EP184" s="11">
        <v>12500</v>
      </c>
      <c r="FC184" s="11">
        <f t="shared" si="183"/>
        <v>0</v>
      </c>
      <c r="FJ184" s="11">
        <f t="shared" si="185"/>
        <v>0</v>
      </c>
      <c r="FQ184" s="10">
        <f>SUM(FQ177:FQ183)</f>
        <v>3716.3</v>
      </c>
      <c r="FR184" s="11">
        <v>4200</v>
      </c>
      <c r="FS184" s="11">
        <v>3500</v>
      </c>
      <c r="FX184" s="11">
        <f t="shared" si="187"/>
        <v>0</v>
      </c>
      <c r="GE184" s="11">
        <f t="shared" si="188"/>
        <v>0</v>
      </c>
      <c r="GL184" s="10">
        <f>SUM(GL177:GL183)</f>
        <v>12365.7</v>
      </c>
      <c r="GM184" s="11">
        <v>12350</v>
      </c>
      <c r="GS184" s="11">
        <f t="shared" si="189"/>
        <v>0</v>
      </c>
      <c r="GZ184" s="11">
        <f t="shared" si="190"/>
        <v>0</v>
      </c>
      <c r="HG184" s="11">
        <f t="shared" si="191"/>
        <v>0</v>
      </c>
      <c r="HU184" s="11">
        <f t="shared" si="194"/>
        <v>0</v>
      </c>
      <c r="IB184" s="10">
        <f>SUM(IB177:IB183)</f>
        <v>17653.5</v>
      </c>
      <c r="IC184" s="11">
        <v>17650</v>
      </c>
      <c r="II184" s="11">
        <f t="shared" si="195"/>
        <v>0</v>
      </c>
      <c r="IP184" s="11">
        <f t="shared" si="196"/>
        <v>0</v>
      </c>
      <c r="IW184" s="11">
        <f t="shared" si="197"/>
        <v>0</v>
      </c>
      <c r="JD184" s="11">
        <f t="shared" si="198"/>
        <v>0</v>
      </c>
      <c r="JK184" s="11">
        <f t="shared" si="199"/>
        <v>0</v>
      </c>
      <c r="JR184" s="11">
        <f t="shared" si="200"/>
        <v>0</v>
      </c>
      <c r="JY184" s="11">
        <f t="shared" si="201"/>
        <v>0</v>
      </c>
      <c r="KF184" s="11">
        <f t="shared" si="202"/>
        <v>0</v>
      </c>
      <c r="KM184" s="11">
        <f t="shared" si="203"/>
        <v>0</v>
      </c>
      <c r="KT184" s="11">
        <f t="shared" si="204"/>
        <v>0</v>
      </c>
      <c r="LA184" s="11">
        <f t="shared" si="205"/>
        <v>0</v>
      </c>
      <c r="LH184" s="11">
        <f t="shared" si="206"/>
        <v>0</v>
      </c>
      <c r="LO184" s="10">
        <f>SUM(LO177:LO183)</f>
        <v>13871.3</v>
      </c>
      <c r="LP184" s="11">
        <v>13870</v>
      </c>
      <c r="LV184" s="11">
        <f t="shared" si="207"/>
        <v>0</v>
      </c>
      <c r="MC184" s="10">
        <f>SUM(MC177:MC183)</f>
        <v>113481.9</v>
      </c>
      <c r="MJ184" s="11">
        <f t="shared" si="208"/>
        <v>0</v>
      </c>
      <c r="MQ184" s="11">
        <f t="shared" si="209"/>
        <v>0</v>
      </c>
      <c r="MX184" s="11">
        <f t="shared" si="210"/>
        <v>0</v>
      </c>
      <c r="NE184" s="10">
        <f>SUM(NE177:NE183)</f>
        <v>22333.699999999997</v>
      </c>
      <c r="NL184" s="10">
        <f>SUM(NL177:NL183)</f>
        <v>16850.199999999997</v>
      </c>
      <c r="NN184" s="186">
        <f>NL184-NL182-NL180-NL179-NL177</f>
        <v>9280.3999999999978</v>
      </c>
      <c r="NS184" s="10">
        <f>SUM(NS177:NS183)</f>
        <v>36210.199999999997</v>
      </c>
      <c r="NT184" s="11">
        <v>36200</v>
      </c>
      <c r="NZ184" s="10">
        <f>SUM(NZ177:NZ183)</f>
        <v>12713.399999999998</v>
      </c>
      <c r="OA184" s="11">
        <v>8700</v>
      </c>
      <c r="OG184" s="11">
        <f t="shared" si="212"/>
        <v>0</v>
      </c>
      <c r="ON184" s="11">
        <f t="shared" si="213"/>
        <v>0</v>
      </c>
      <c r="OU184" s="11">
        <f t="shared" si="214"/>
        <v>0</v>
      </c>
      <c r="PB184" s="11">
        <f t="shared" si="215"/>
        <v>0</v>
      </c>
      <c r="PI184" s="10">
        <f>SUM(PI177:PI183)</f>
        <v>17333.5</v>
      </c>
      <c r="PJ184" s="11">
        <v>17300</v>
      </c>
      <c r="PP184" s="11">
        <f t="shared" si="216"/>
        <v>0</v>
      </c>
      <c r="PW184" s="11">
        <f t="shared" si="217"/>
        <v>0</v>
      </c>
      <c r="QD184" s="11">
        <f t="shared" si="218"/>
        <v>0</v>
      </c>
      <c r="QR184" s="10">
        <f>SUM(QR177:QR183)</f>
        <v>13254.699999999999</v>
      </c>
      <c r="QY184" s="11">
        <f t="shared" si="228"/>
        <v>0</v>
      </c>
      <c r="RF184" s="11">
        <f t="shared" si="219"/>
        <v>0</v>
      </c>
      <c r="RT184" s="10">
        <f>SUM(RT177:RT183)</f>
        <v>3052.6000000000004</v>
      </c>
      <c r="SH184" s="11">
        <f t="shared" si="221"/>
        <v>0</v>
      </c>
      <c r="SO184" s="11">
        <f t="shared" si="229"/>
        <v>0</v>
      </c>
      <c r="SV184" s="11">
        <f t="shared" si="222"/>
        <v>0</v>
      </c>
      <c r="TC184" s="10">
        <f>SUM(TC177:TC183)</f>
        <v>12147.199999999999</v>
      </c>
      <c r="TJ184" s="10">
        <f>SUM(TJ177:TJ183)</f>
        <v>6915.9</v>
      </c>
      <c r="TQ184" s="10">
        <f>SUM(TQ177:TQ183)</f>
        <v>13058.2</v>
      </c>
      <c r="UL184" s="10">
        <f>SUM(UL177:UL183)</f>
        <v>8149.3</v>
      </c>
      <c r="UN184" s="126">
        <f>UN177+UL184</f>
        <v>22442.3</v>
      </c>
      <c r="US184" s="10">
        <f>SUM(US180:US183)</f>
        <v>9755.5</v>
      </c>
    </row>
    <row r="185" spans="1:567" x14ac:dyDescent="0.2">
      <c r="A185" s="52">
        <v>44768</v>
      </c>
      <c r="E185" s="11">
        <f t="shared" si="173"/>
        <v>0</v>
      </c>
      <c r="AG185" s="11">
        <f t="shared" si="165"/>
        <v>0</v>
      </c>
      <c r="BP185" s="11">
        <f t="shared" si="171"/>
        <v>0</v>
      </c>
      <c r="BW185" s="11">
        <f t="shared" si="172"/>
        <v>0</v>
      </c>
      <c r="CK185" s="11">
        <f t="shared" si="167"/>
        <v>0</v>
      </c>
      <c r="CR185" s="11">
        <f t="shared" si="174"/>
        <v>0</v>
      </c>
      <c r="DM185" s="11">
        <f t="shared" si="178"/>
        <v>0</v>
      </c>
      <c r="EO185" s="11">
        <f t="shared" si="193"/>
        <v>0</v>
      </c>
      <c r="FC185" s="11">
        <f t="shared" si="183"/>
        <v>0</v>
      </c>
      <c r="FJ185" s="11">
        <f t="shared" si="185"/>
        <v>0</v>
      </c>
      <c r="FX185" s="11">
        <f t="shared" si="187"/>
        <v>0</v>
      </c>
      <c r="GE185" s="11">
        <f t="shared" si="188"/>
        <v>0</v>
      </c>
      <c r="GS185" s="11">
        <f t="shared" si="189"/>
        <v>0</v>
      </c>
      <c r="GZ185" s="11">
        <f t="shared" si="190"/>
        <v>0</v>
      </c>
      <c r="HG185" s="11">
        <f t="shared" si="191"/>
        <v>0</v>
      </c>
      <c r="HU185" s="11">
        <f t="shared" si="194"/>
        <v>0</v>
      </c>
      <c r="IB185" s="11">
        <f t="shared" si="236"/>
        <v>0</v>
      </c>
      <c r="II185" s="11">
        <f t="shared" si="195"/>
        <v>0</v>
      </c>
      <c r="IP185" s="11">
        <f t="shared" si="196"/>
        <v>0</v>
      </c>
      <c r="IW185" s="11">
        <f t="shared" si="197"/>
        <v>0</v>
      </c>
      <c r="JD185" s="11">
        <f t="shared" si="198"/>
        <v>0</v>
      </c>
      <c r="JK185" s="11">
        <f t="shared" si="199"/>
        <v>0</v>
      </c>
      <c r="JR185" s="11">
        <f t="shared" si="200"/>
        <v>0</v>
      </c>
      <c r="JY185" s="11">
        <f t="shared" si="201"/>
        <v>0</v>
      </c>
      <c r="KF185" s="11">
        <f t="shared" si="202"/>
        <v>0</v>
      </c>
      <c r="KM185" s="11">
        <f t="shared" si="203"/>
        <v>0</v>
      </c>
      <c r="KT185" s="11">
        <f t="shared" si="204"/>
        <v>0</v>
      </c>
      <c r="LA185" s="11">
        <f t="shared" si="205"/>
        <v>0</v>
      </c>
      <c r="LH185" s="11">
        <f t="shared" si="206"/>
        <v>0</v>
      </c>
      <c r="LV185" s="11">
        <f t="shared" si="207"/>
        <v>0</v>
      </c>
      <c r="MJ185" s="11">
        <f t="shared" si="208"/>
        <v>0</v>
      </c>
      <c r="MQ185" s="11">
        <f t="shared" si="209"/>
        <v>0</v>
      </c>
      <c r="MX185" s="11">
        <f t="shared" si="210"/>
        <v>0</v>
      </c>
      <c r="OG185" s="11">
        <f t="shared" si="212"/>
        <v>0</v>
      </c>
      <c r="ON185" s="11">
        <f t="shared" si="213"/>
        <v>0</v>
      </c>
      <c r="OU185" s="11">
        <f t="shared" si="214"/>
        <v>0</v>
      </c>
      <c r="PB185" s="11">
        <f t="shared" si="215"/>
        <v>0</v>
      </c>
      <c r="PP185" s="11">
        <f t="shared" si="216"/>
        <v>0</v>
      </c>
      <c r="PW185" s="11">
        <f t="shared" si="217"/>
        <v>0</v>
      </c>
      <c r="QD185" s="11">
        <f t="shared" si="218"/>
        <v>0</v>
      </c>
      <c r="QR185" s="11">
        <f t="shared" si="227"/>
        <v>0</v>
      </c>
      <c r="QY185" s="11">
        <f t="shared" si="228"/>
        <v>0</v>
      </c>
      <c r="RF185" s="11">
        <f t="shared" si="219"/>
        <v>0</v>
      </c>
      <c r="RT185" s="11">
        <f t="shared" si="220"/>
        <v>0</v>
      </c>
      <c r="SH185" s="11">
        <f t="shared" si="221"/>
        <v>0</v>
      </c>
      <c r="SO185" s="11">
        <f t="shared" si="229"/>
        <v>0</v>
      </c>
      <c r="SV185" s="11">
        <f t="shared" si="222"/>
        <v>0</v>
      </c>
      <c r="US185" s="11">
        <f t="shared" si="225"/>
        <v>0</v>
      </c>
    </row>
    <row r="186" spans="1:567" x14ac:dyDescent="0.2">
      <c r="AG186" s="11">
        <f t="shared" si="165"/>
        <v>0</v>
      </c>
      <c r="BP186" s="11">
        <f t="shared" si="171"/>
        <v>0</v>
      </c>
      <c r="BW186" s="11">
        <f t="shared" si="172"/>
        <v>0</v>
      </c>
      <c r="CK186" s="11">
        <f t="shared" si="167"/>
        <v>0</v>
      </c>
      <c r="CR186" s="11">
        <f t="shared" si="174"/>
        <v>0</v>
      </c>
      <c r="DM186" s="11">
        <f t="shared" si="178"/>
        <v>0</v>
      </c>
      <c r="FC186" s="11">
        <f t="shared" si="183"/>
        <v>0</v>
      </c>
      <c r="FJ186" s="11">
        <f t="shared" si="185"/>
        <v>0</v>
      </c>
      <c r="FX186" s="11">
        <f t="shared" si="187"/>
        <v>0</v>
      </c>
      <c r="GE186" s="11">
        <f t="shared" si="188"/>
        <v>0</v>
      </c>
      <c r="GS186" s="11">
        <f t="shared" si="189"/>
        <v>0</v>
      </c>
      <c r="GZ186" s="11">
        <f t="shared" si="190"/>
        <v>0</v>
      </c>
      <c r="HG186" s="11">
        <f t="shared" si="191"/>
        <v>0</v>
      </c>
      <c r="HU186" s="11">
        <f t="shared" si="194"/>
        <v>0</v>
      </c>
      <c r="IB186" s="11">
        <f t="shared" si="236"/>
        <v>0</v>
      </c>
      <c r="II186" s="11">
        <f t="shared" si="195"/>
        <v>0</v>
      </c>
      <c r="IP186" s="11">
        <f t="shared" si="196"/>
        <v>0</v>
      </c>
      <c r="IW186" s="11">
        <f t="shared" si="197"/>
        <v>0</v>
      </c>
      <c r="JD186" s="11">
        <f t="shared" si="198"/>
        <v>0</v>
      </c>
      <c r="JK186" s="11">
        <f t="shared" si="199"/>
        <v>0</v>
      </c>
      <c r="JR186" s="11">
        <f t="shared" si="200"/>
        <v>0</v>
      </c>
      <c r="JY186" s="11">
        <f t="shared" si="201"/>
        <v>0</v>
      </c>
      <c r="KF186" s="11">
        <f t="shared" si="202"/>
        <v>0</v>
      </c>
      <c r="KM186" s="11">
        <f t="shared" si="203"/>
        <v>0</v>
      </c>
      <c r="KT186" s="11">
        <f t="shared" si="204"/>
        <v>0</v>
      </c>
      <c r="LA186" s="11">
        <f t="shared" si="205"/>
        <v>0</v>
      </c>
      <c r="LH186" s="11">
        <f t="shared" si="206"/>
        <v>0</v>
      </c>
      <c r="LV186" s="11">
        <f t="shared" si="207"/>
        <v>0</v>
      </c>
      <c r="MJ186" s="11">
        <f t="shared" si="208"/>
        <v>0</v>
      </c>
      <c r="MQ186" s="11">
        <f t="shared" si="209"/>
        <v>0</v>
      </c>
      <c r="MX186" s="11">
        <f t="shared" si="210"/>
        <v>0</v>
      </c>
      <c r="OG186" s="11">
        <f t="shared" si="212"/>
        <v>0</v>
      </c>
      <c r="ON186" s="11">
        <f t="shared" si="213"/>
        <v>0</v>
      </c>
      <c r="OU186" s="11">
        <f t="shared" si="214"/>
        <v>0</v>
      </c>
      <c r="PB186" s="11">
        <f t="shared" si="215"/>
        <v>0</v>
      </c>
      <c r="PP186" s="11">
        <f t="shared" si="216"/>
        <v>0</v>
      </c>
      <c r="PW186" s="11">
        <f t="shared" si="217"/>
        <v>0</v>
      </c>
      <c r="QD186" s="11">
        <f t="shared" si="218"/>
        <v>0</v>
      </c>
      <c r="QY186" s="11">
        <f t="shared" si="228"/>
        <v>0</v>
      </c>
      <c r="RF186" s="11">
        <f t="shared" si="219"/>
        <v>0</v>
      </c>
      <c r="RT186" s="11">
        <f t="shared" si="220"/>
        <v>0</v>
      </c>
      <c r="SH186" s="11">
        <f t="shared" si="221"/>
        <v>0</v>
      </c>
      <c r="SO186" s="11">
        <f t="shared" si="229"/>
        <v>0</v>
      </c>
      <c r="SV186" s="11">
        <f t="shared" si="222"/>
        <v>0</v>
      </c>
      <c r="US186" s="11">
        <f t="shared" si="225"/>
        <v>0</v>
      </c>
    </row>
    <row r="187" spans="1:567" x14ac:dyDescent="0.2">
      <c r="AG187" s="11">
        <f t="shared" si="165"/>
        <v>0</v>
      </c>
      <c r="BP187" s="11">
        <f t="shared" si="171"/>
        <v>0</v>
      </c>
      <c r="BW187" s="11">
        <f t="shared" si="172"/>
        <v>0</v>
      </c>
      <c r="CK187" s="11">
        <f t="shared" si="167"/>
        <v>0</v>
      </c>
      <c r="CR187" s="11">
        <f t="shared" si="174"/>
        <v>0</v>
      </c>
      <c r="FC187" s="11">
        <f t="shared" si="183"/>
        <v>0</v>
      </c>
      <c r="FJ187" s="11">
        <f t="shared" si="185"/>
        <v>0</v>
      </c>
      <c r="FX187" s="11">
        <f t="shared" si="187"/>
        <v>0</v>
      </c>
      <c r="GE187" s="11">
        <f t="shared" si="188"/>
        <v>0</v>
      </c>
      <c r="GS187" s="11">
        <f t="shared" si="189"/>
        <v>0</v>
      </c>
      <c r="GZ187" s="11">
        <f t="shared" si="190"/>
        <v>0</v>
      </c>
      <c r="HG187" s="11">
        <f t="shared" si="191"/>
        <v>0</v>
      </c>
      <c r="HU187" s="11">
        <f t="shared" si="194"/>
        <v>0</v>
      </c>
      <c r="II187" s="11">
        <f t="shared" si="195"/>
        <v>0</v>
      </c>
      <c r="IP187" s="11">
        <f t="shared" si="196"/>
        <v>0</v>
      </c>
      <c r="IW187" s="11">
        <f t="shared" si="197"/>
        <v>0</v>
      </c>
      <c r="JD187" s="11">
        <f t="shared" si="198"/>
        <v>0</v>
      </c>
      <c r="JK187" s="11">
        <f t="shared" si="199"/>
        <v>0</v>
      </c>
      <c r="JR187" s="11">
        <f t="shared" si="200"/>
        <v>0</v>
      </c>
      <c r="JY187" s="11">
        <f t="shared" si="201"/>
        <v>0</v>
      </c>
      <c r="KF187" s="11">
        <f t="shared" si="202"/>
        <v>0</v>
      </c>
      <c r="KM187" s="11">
        <f t="shared" si="203"/>
        <v>0</v>
      </c>
      <c r="KT187" s="11">
        <f t="shared" si="204"/>
        <v>0</v>
      </c>
      <c r="LA187" s="11">
        <f t="shared" si="205"/>
        <v>0</v>
      </c>
      <c r="LH187" s="11">
        <f t="shared" si="206"/>
        <v>0</v>
      </c>
      <c r="LV187" s="11">
        <f t="shared" si="207"/>
        <v>0</v>
      </c>
      <c r="MJ187" s="11">
        <f t="shared" si="208"/>
        <v>0</v>
      </c>
      <c r="MQ187" s="11">
        <f t="shared" si="209"/>
        <v>0</v>
      </c>
      <c r="MX187" s="11">
        <f t="shared" si="210"/>
        <v>0</v>
      </c>
      <c r="OG187" s="11">
        <f t="shared" si="212"/>
        <v>0</v>
      </c>
      <c r="ON187" s="11">
        <f t="shared" si="213"/>
        <v>0</v>
      </c>
      <c r="OU187" s="11">
        <f t="shared" si="214"/>
        <v>0</v>
      </c>
      <c r="PB187" s="11">
        <f t="shared" si="215"/>
        <v>0</v>
      </c>
      <c r="PP187" s="11">
        <f t="shared" si="216"/>
        <v>0</v>
      </c>
      <c r="PW187" s="11">
        <f t="shared" si="217"/>
        <v>0</v>
      </c>
      <c r="QD187" s="11">
        <f t="shared" si="218"/>
        <v>0</v>
      </c>
      <c r="QY187" s="11">
        <f t="shared" si="228"/>
        <v>0</v>
      </c>
      <c r="RF187" s="11">
        <f t="shared" si="219"/>
        <v>0</v>
      </c>
      <c r="RT187" s="11">
        <f t="shared" si="220"/>
        <v>0</v>
      </c>
      <c r="SH187" s="11">
        <f t="shared" si="221"/>
        <v>0</v>
      </c>
      <c r="SO187" s="11">
        <f t="shared" si="229"/>
        <v>0</v>
      </c>
      <c r="SV187" s="11">
        <f t="shared" si="222"/>
        <v>0</v>
      </c>
      <c r="US187" s="11">
        <f t="shared" si="225"/>
        <v>0</v>
      </c>
    </row>
    <row r="188" spans="1:567" x14ac:dyDescent="0.2">
      <c r="BP188" s="11">
        <f t="shared" si="171"/>
        <v>0</v>
      </c>
      <c r="BW188" s="11">
        <f t="shared" si="172"/>
        <v>0</v>
      </c>
      <c r="CK188" s="11">
        <f t="shared" si="167"/>
        <v>0</v>
      </c>
      <c r="CR188" s="11">
        <f t="shared" si="174"/>
        <v>0</v>
      </c>
      <c r="FC188" s="11">
        <f t="shared" si="183"/>
        <v>0</v>
      </c>
      <c r="GE188" s="11">
        <f t="shared" si="188"/>
        <v>0</v>
      </c>
      <c r="GS188" s="11">
        <f t="shared" si="189"/>
        <v>0</v>
      </c>
      <c r="GZ188" s="11">
        <f t="shared" si="190"/>
        <v>0</v>
      </c>
      <c r="HG188" s="11">
        <f t="shared" si="191"/>
        <v>0</v>
      </c>
      <c r="HU188" s="11">
        <f t="shared" si="194"/>
        <v>0</v>
      </c>
      <c r="II188" s="11">
        <f t="shared" si="195"/>
        <v>0</v>
      </c>
      <c r="IP188" s="11">
        <f t="shared" si="196"/>
        <v>0</v>
      </c>
      <c r="IW188" s="11">
        <f t="shared" si="197"/>
        <v>0</v>
      </c>
      <c r="JD188" s="11">
        <f t="shared" si="198"/>
        <v>0</v>
      </c>
      <c r="JK188" s="11">
        <f t="shared" si="199"/>
        <v>0</v>
      </c>
      <c r="JR188" s="11">
        <f t="shared" si="200"/>
        <v>0</v>
      </c>
      <c r="JY188" s="11">
        <f t="shared" si="201"/>
        <v>0</v>
      </c>
      <c r="KF188" s="11">
        <f t="shared" si="202"/>
        <v>0</v>
      </c>
      <c r="KM188" s="11">
        <f t="shared" si="203"/>
        <v>0</v>
      </c>
      <c r="KT188" s="11">
        <f t="shared" si="204"/>
        <v>0</v>
      </c>
      <c r="LA188" s="11">
        <f t="shared" si="205"/>
        <v>0</v>
      </c>
      <c r="LH188" s="11">
        <f t="shared" si="206"/>
        <v>0</v>
      </c>
      <c r="LV188" s="11">
        <f t="shared" si="207"/>
        <v>0</v>
      </c>
      <c r="MJ188" s="11">
        <f t="shared" si="208"/>
        <v>0</v>
      </c>
      <c r="MQ188" s="11">
        <f t="shared" si="209"/>
        <v>0</v>
      </c>
      <c r="MX188" s="11">
        <f t="shared" si="210"/>
        <v>0</v>
      </c>
      <c r="OG188" s="11">
        <f t="shared" si="212"/>
        <v>0</v>
      </c>
      <c r="ON188" s="11">
        <f t="shared" si="213"/>
        <v>0</v>
      </c>
      <c r="OU188" s="11">
        <f t="shared" si="214"/>
        <v>0</v>
      </c>
      <c r="PB188" s="11">
        <f t="shared" si="215"/>
        <v>0</v>
      </c>
      <c r="PP188" s="11">
        <f t="shared" si="216"/>
        <v>0</v>
      </c>
      <c r="PW188" s="11">
        <f t="shared" si="217"/>
        <v>0</v>
      </c>
      <c r="QD188" s="11">
        <f t="shared" si="218"/>
        <v>0</v>
      </c>
      <c r="QY188" s="11">
        <f t="shared" si="228"/>
        <v>0</v>
      </c>
      <c r="RF188" s="11">
        <f t="shared" si="219"/>
        <v>0</v>
      </c>
      <c r="RT188" s="11">
        <f t="shared" si="220"/>
        <v>0</v>
      </c>
      <c r="SH188" s="11">
        <f t="shared" si="221"/>
        <v>0</v>
      </c>
      <c r="SV188" s="11">
        <f t="shared" si="222"/>
        <v>0</v>
      </c>
      <c r="US188" s="11">
        <f t="shared" si="225"/>
        <v>0</v>
      </c>
    </row>
    <row r="189" spans="1:567" x14ac:dyDescent="0.2">
      <c r="BP189" s="11">
        <f t="shared" si="171"/>
        <v>0</v>
      </c>
      <c r="BW189" s="11">
        <f t="shared" si="172"/>
        <v>0</v>
      </c>
      <c r="CK189" s="11">
        <f t="shared" si="167"/>
        <v>0</v>
      </c>
      <c r="CR189" s="11">
        <f t="shared" si="174"/>
        <v>0</v>
      </c>
      <c r="FC189" s="11">
        <f t="shared" si="183"/>
        <v>0</v>
      </c>
      <c r="GE189" s="11">
        <f t="shared" si="188"/>
        <v>0</v>
      </c>
      <c r="GS189" s="11">
        <f t="shared" si="189"/>
        <v>0</v>
      </c>
      <c r="GZ189" s="11">
        <f t="shared" si="190"/>
        <v>0</v>
      </c>
      <c r="HG189" s="11">
        <f t="shared" si="191"/>
        <v>0</v>
      </c>
      <c r="HU189" s="11">
        <f t="shared" si="194"/>
        <v>0</v>
      </c>
      <c r="II189" s="11">
        <f t="shared" si="195"/>
        <v>0</v>
      </c>
      <c r="IP189" s="11">
        <f t="shared" si="196"/>
        <v>0</v>
      </c>
      <c r="IW189" s="11">
        <f t="shared" si="197"/>
        <v>0</v>
      </c>
      <c r="JD189" s="11">
        <f t="shared" si="198"/>
        <v>0</v>
      </c>
      <c r="JK189" s="11">
        <f t="shared" si="199"/>
        <v>0</v>
      </c>
      <c r="JR189" s="11">
        <f t="shared" si="200"/>
        <v>0</v>
      </c>
      <c r="JY189" s="11">
        <f t="shared" si="201"/>
        <v>0</v>
      </c>
      <c r="KF189" s="11">
        <f t="shared" si="202"/>
        <v>0</v>
      </c>
      <c r="KM189" s="11">
        <f t="shared" si="203"/>
        <v>0</v>
      </c>
      <c r="KT189" s="11">
        <f t="shared" si="204"/>
        <v>0</v>
      </c>
      <c r="LA189" s="11">
        <f t="shared" si="205"/>
        <v>0</v>
      </c>
      <c r="LH189" s="11">
        <f t="shared" si="206"/>
        <v>0</v>
      </c>
      <c r="MJ189" s="11">
        <f t="shared" si="208"/>
        <v>0</v>
      </c>
      <c r="MQ189" s="11">
        <f t="shared" si="209"/>
        <v>0</v>
      </c>
      <c r="OG189" s="11">
        <f t="shared" si="212"/>
        <v>0</v>
      </c>
      <c r="ON189" s="11">
        <f t="shared" si="213"/>
        <v>0</v>
      </c>
      <c r="OU189" s="11">
        <f t="shared" si="214"/>
        <v>0</v>
      </c>
      <c r="PB189" s="11">
        <f t="shared" si="215"/>
        <v>0</v>
      </c>
      <c r="PP189" s="11">
        <f t="shared" si="216"/>
        <v>0</v>
      </c>
      <c r="PW189" s="11">
        <f t="shared" si="217"/>
        <v>0</v>
      </c>
      <c r="QD189" s="11">
        <f t="shared" si="218"/>
        <v>0</v>
      </c>
      <c r="QY189" s="11">
        <f t="shared" si="228"/>
        <v>0</v>
      </c>
      <c r="RF189" s="11">
        <f t="shared" si="219"/>
        <v>0</v>
      </c>
      <c r="RT189" s="11">
        <f t="shared" si="220"/>
        <v>0</v>
      </c>
      <c r="SH189" s="11">
        <f t="shared" si="221"/>
        <v>0</v>
      </c>
      <c r="SV189" s="11">
        <f t="shared" si="222"/>
        <v>0</v>
      </c>
      <c r="US189" s="11">
        <f t="shared" si="225"/>
        <v>0</v>
      </c>
    </row>
    <row r="190" spans="1:567" x14ac:dyDescent="0.2">
      <c r="BP190" s="11">
        <f t="shared" si="171"/>
        <v>0</v>
      </c>
      <c r="BW190" s="11">
        <f t="shared" si="172"/>
        <v>0</v>
      </c>
      <c r="CK190" s="11">
        <f t="shared" si="167"/>
        <v>0</v>
      </c>
      <c r="CR190" s="11">
        <f t="shared" si="174"/>
        <v>0</v>
      </c>
      <c r="FC190" s="11">
        <f t="shared" si="183"/>
        <v>0</v>
      </c>
      <c r="GE190" s="11">
        <f t="shared" si="188"/>
        <v>0</v>
      </c>
      <c r="GS190" s="11">
        <f t="shared" si="189"/>
        <v>0</v>
      </c>
      <c r="GZ190" s="11">
        <f t="shared" si="190"/>
        <v>0</v>
      </c>
      <c r="HG190" s="11">
        <f t="shared" si="191"/>
        <v>0</v>
      </c>
      <c r="HU190" s="11">
        <f t="shared" si="194"/>
        <v>0</v>
      </c>
      <c r="II190" s="11">
        <f t="shared" si="195"/>
        <v>0</v>
      </c>
      <c r="IP190" s="11">
        <f t="shared" si="196"/>
        <v>0</v>
      </c>
      <c r="IW190" s="11">
        <f t="shared" si="197"/>
        <v>0</v>
      </c>
      <c r="JK190" s="11">
        <f t="shared" si="199"/>
        <v>0</v>
      </c>
      <c r="JR190" s="11">
        <f t="shared" si="200"/>
        <v>0</v>
      </c>
      <c r="JY190" s="11">
        <f t="shared" si="201"/>
        <v>0</v>
      </c>
      <c r="KF190" s="11">
        <f t="shared" si="202"/>
        <v>0</v>
      </c>
      <c r="KM190" s="11">
        <f t="shared" si="203"/>
        <v>0</v>
      </c>
      <c r="KT190" s="11">
        <f t="shared" si="204"/>
        <v>0</v>
      </c>
      <c r="MJ190" s="11">
        <f t="shared" si="208"/>
        <v>0</v>
      </c>
      <c r="MQ190" s="11">
        <f t="shared" si="209"/>
        <v>0</v>
      </c>
      <c r="OG190" s="11">
        <f t="shared" si="212"/>
        <v>0</v>
      </c>
      <c r="ON190" s="11">
        <f t="shared" si="213"/>
        <v>0</v>
      </c>
      <c r="OU190" s="11">
        <f t="shared" si="214"/>
        <v>0</v>
      </c>
      <c r="PB190" s="11">
        <f t="shared" si="215"/>
        <v>0</v>
      </c>
      <c r="PP190" s="11">
        <f t="shared" si="216"/>
        <v>0</v>
      </c>
      <c r="PW190" s="11">
        <f t="shared" si="217"/>
        <v>0</v>
      </c>
      <c r="QD190" s="11">
        <f t="shared" si="218"/>
        <v>0</v>
      </c>
      <c r="QY190" s="11">
        <f t="shared" si="228"/>
        <v>0</v>
      </c>
      <c r="RF190" s="11">
        <f t="shared" si="219"/>
        <v>0</v>
      </c>
      <c r="RT190" s="11">
        <f t="shared" si="220"/>
        <v>0</v>
      </c>
      <c r="SH190" s="11">
        <f t="shared" si="221"/>
        <v>0</v>
      </c>
      <c r="SV190" s="11">
        <f t="shared" si="222"/>
        <v>0</v>
      </c>
      <c r="US190" s="11">
        <f t="shared" si="225"/>
        <v>0</v>
      </c>
    </row>
    <row r="191" spans="1:567" x14ac:dyDescent="0.2">
      <c r="BP191" s="11">
        <f t="shared" si="171"/>
        <v>0</v>
      </c>
      <c r="BW191" s="11">
        <f t="shared" si="172"/>
        <v>0</v>
      </c>
      <c r="CK191" s="11">
        <f t="shared" si="167"/>
        <v>0</v>
      </c>
      <c r="CR191" s="11">
        <f t="shared" si="174"/>
        <v>0</v>
      </c>
      <c r="FC191" s="11">
        <f t="shared" si="183"/>
        <v>0</v>
      </c>
      <c r="GE191" s="11">
        <f t="shared" si="188"/>
        <v>0</v>
      </c>
      <c r="GS191" s="11">
        <f t="shared" si="189"/>
        <v>0</v>
      </c>
      <c r="GZ191" s="11">
        <f t="shared" si="190"/>
        <v>0</v>
      </c>
      <c r="HG191" s="11">
        <f t="shared" si="191"/>
        <v>0</v>
      </c>
      <c r="HU191" s="11">
        <f t="shared" si="194"/>
        <v>0</v>
      </c>
      <c r="II191" s="11">
        <f t="shared" si="195"/>
        <v>0</v>
      </c>
      <c r="IP191" s="11">
        <f t="shared" si="196"/>
        <v>0</v>
      </c>
      <c r="IW191" s="11">
        <f t="shared" si="197"/>
        <v>0</v>
      </c>
      <c r="JK191" s="11">
        <f t="shared" si="199"/>
        <v>0</v>
      </c>
      <c r="JR191" s="11">
        <f t="shared" si="200"/>
        <v>0</v>
      </c>
      <c r="JY191" s="11">
        <f t="shared" si="201"/>
        <v>0</v>
      </c>
      <c r="KF191" s="11">
        <f t="shared" si="202"/>
        <v>0</v>
      </c>
      <c r="KM191" s="11">
        <f t="shared" si="203"/>
        <v>0</v>
      </c>
      <c r="KT191" s="11">
        <f t="shared" si="204"/>
        <v>0</v>
      </c>
      <c r="MJ191" s="11">
        <f t="shared" si="208"/>
        <v>0</v>
      </c>
      <c r="MQ191" s="11">
        <f t="shared" si="209"/>
        <v>0</v>
      </c>
      <c r="OG191" s="11">
        <f t="shared" si="212"/>
        <v>0</v>
      </c>
      <c r="ON191" s="11">
        <f t="shared" si="213"/>
        <v>0</v>
      </c>
      <c r="OU191" s="11">
        <f t="shared" si="214"/>
        <v>0</v>
      </c>
      <c r="PB191" s="11">
        <f t="shared" si="215"/>
        <v>0</v>
      </c>
      <c r="PP191" s="11">
        <f t="shared" si="216"/>
        <v>0</v>
      </c>
      <c r="PW191" s="11">
        <f t="shared" si="217"/>
        <v>0</v>
      </c>
      <c r="QD191" s="11">
        <f t="shared" si="218"/>
        <v>0</v>
      </c>
      <c r="QY191" s="11">
        <f t="shared" si="228"/>
        <v>0</v>
      </c>
      <c r="RF191" s="11">
        <f t="shared" si="219"/>
        <v>0</v>
      </c>
      <c r="RT191" s="11">
        <f t="shared" si="220"/>
        <v>0</v>
      </c>
      <c r="SH191" s="11">
        <f t="shared" si="221"/>
        <v>0</v>
      </c>
      <c r="SV191" s="11">
        <f t="shared" si="222"/>
        <v>0</v>
      </c>
      <c r="US191" s="11">
        <f t="shared" si="225"/>
        <v>0</v>
      </c>
    </row>
    <row r="192" spans="1:567" x14ac:dyDescent="0.2">
      <c r="BP192" s="11">
        <f t="shared" si="171"/>
        <v>0</v>
      </c>
      <c r="BW192" s="11">
        <f t="shared" si="172"/>
        <v>0</v>
      </c>
      <c r="CK192" s="11">
        <f t="shared" si="167"/>
        <v>0</v>
      </c>
      <c r="CR192" s="11">
        <f t="shared" si="174"/>
        <v>0</v>
      </c>
      <c r="FC192" s="11">
        <f t="shared" si="183"/>
        <v>0</v>
      </c>
      <c r="GE192" s="11">
        <f t="shared" si="188"/>
        <v>0</v>
      </c>
      <c r="GS192" s="11">
        <f t="shared" si="189"/>
        <v>0</v>
      </c>
      <c r="GZ192" s="11">
        <f t="shared" si="190"/>
        <v>0</v>
      </c>
      <c r="HG192" s="11">
        <f t="shared" si="191"/>
        <v>0</v>
      </c>
      <c r="HU192" s="11">
        <f t="shared" si="194"/>
        <v>0</v>
      </c>
      <c r="II192" s="11">
        <f t="shared" si="195"/>
        <v>0</v>
      </c>
      <c r="IP192" s="11">
        <f t="shared" si="196"/>
        <v>0</v>
      </c>
      <c r="IW192" s="11">
        <f t="shared" si="197"/>
        <v>0</v>
      </c>
      <c r="JY192" s="11">
        <f t="shared" si="201"/>
        <v>0</v>
      </c>
      <c r="KF192" s="11">
        <f t="shared" si="202"/>
        <v>0</v>
      </c>
      <c r="KM192" s="11">
        <f t="shared" si="203"/>
        <v>0</v>
      </c>
      <c r="KT192" s="11">
        <f t="shared" si="204"/>
        <v>0</v>
      </c>
      <c r="MJ192" s="11">
        <f t="shared" si="208"/>
        <v>0</v>
      </c>
      <c r="MQ192" s="11">
        <f t="shared" si="209"/>
        <v>0</v>
      </c>
      <c r="OG192" s="11">
        <f t="shared" si="212"/>
        <v>0</v>
      </c>
      <c r="ON192" s="11">
        <f t="shared" si="213"/>
        <v>0</v>
      </c>
      <c r="OU192" s="11">
        <f t="shared" si="214"/>
        <v>0</v>
      </c>
      <c r="PB192" s="11">
        <f t="shared" si="215"/>
        <v>0</v>
      </c>
      <c r="PP192" s="11">
        <f t="shared" si="216"/>
        <v>0</v>
      </c>
      <c r="PW192" s="11">
        <f t="shared" si="217"/>
        <v>0</v>
      </c>
      <c r="QD192" s="11">
        <f t="shared" si="218"/>
        <v>0</v>
      </c>
      <c r="QY192" s="11">
        <f t="shared" si="228"/>
        <v>0</v>
      </c>
      <c r="RF192" s="11">
        <f t="shared" si="219"/>
        <v>0</v>
      </c>
      <c r="RT192" s="11">
        <f t="shared" si="220"/>
        <v>0</v>
      </c>
      <c r="SH192" s="11">
        <f t="shared" si="221"/>
        <v>0</v>
      </c>
      <c r="SV192" s="11">
        <f t="shared" si="222"/>
        <v>0</v>
      </c>
    </row>
    <row r="193" spans="68:516" x14ac:dyDescent="0.2">
      <c r="BP193" s="11">
        <f t="shared" si="171"/>
        <v>0</v>
      </c>
      <c r="BW193" s="11">
        <f t="shared" si="172"/>
        <v>0</v>
      </c>
      <c r="CK193" s="11">
        <f t="shared" si="167"/>
        <v>0</v>
      </c>
      <c r="CR193" s="11">
        <f t="shared" si="174"/>
        <v>0</v>
      </c>
      <c r="FC193" s="11">
        <f t="shared" si="183"/>
        <v>0</v>
      </c>
      <c r="GE193" s="11">
        <f t="shared" si="188"/>
        <v>0</v>
      </c>
      <c r="GS193" s="11">
        <f t="shared" si="189"/>
        <v>0</v>
      </c>
      <c r="GZ193" s="11">
        <f t="shared" si="190"/>
        <v>0</v>
      </c>
      <c r="HG193" s="11">
        <f t="shared" si="191"/>
        <v>0</v>
      </c>
      <c r="HU193" s="11">
        <f t="shared" si="194"/>
        <v>0</v>
      </c>
      <c r="II193" s="11">
        <f t="shared" si="195"/>
        <v>0</v>
      </c>
      <c r="IP193" s="11">
        <f t="shared" si="196"/>
        <v>0</v>
      </c>
      <c r="IW193" s="11">
        <f t="shared" si="197"/>
        <v>0</v>
      </c>
      <c r="JY193" s="11">
        <f t="shared" si="201"/>
        <v>0</v>
      </c>
      <c r="KF193" s="11">
        <f t="shared" si="202"/>
        <v>0</v>
      </c>
      <c r="KM193" s="11">
        <f t="shared" si="203"/>
        <v>0</v>
      </c>
      <c r="KT193" s="11">
        <f t="shared" si="204"/>
        <v>0</v>
      </c>
      <c r="MJ193" s="11">
        <f t="shared" si="208"/>
        <v>0</v>
      </c>
      <c r="MQ193" s="11">
        <f t="shared" si="209"/>
        <v>0</v>
      </c>
      <c r="OG193" s="11">
        <f t="shared" si="212"/>
        <v>0</v>
      </c>
      <c r="OU193" s="11">
        <f t="shared" si="214"/>
        <v>0</v>
      </c>
      <c r="PB193" s="11">
        <f t="shared" si="215"/>
        <v>0</v>
      </c>
      <c r="PP193" s="11">
        <f t="shared" si="216"/>
        <v>0</v>
      </c>
      <c r="PW193" s="11">
        <f t="shared" si="217"/>
        <v>0</v>
      </c>
      <c r="QD193" s="11">
        <f t="shared" si="218"/>
        <v>0</v>
      </c>
      <c r="QY193" s="11">
        <f t="shared" si="228"/>
        <v>0</v>
      </c>
      <c r="RF193" s="11">
        <f t="shared" si="219"/>
        <v>0</v>
      </c>
      <c r="RT193" s="11">
        <f t="shared" si="220"/>
        <v>0</v>
      </c>
      <c r="SH193" s="11">
        <f t="shared" si="221"/>
        <v>0</v>
      </c>
      <c r="SV193" s="11">
        <f t="shared" si="222"/>
        <v>0</v>
      </c>
    </row>
    <row r="194" spans="68:516" x14ac:dyDescent="0.2">
      <c r="BP194" s="11">
        <f t="shared" si="171"/>
        <v>0</v>
      </c>
      <c r="BW194" s="11">
        <f t="shared" si="172"/>
        <v>0</v>
      </c>
      <c r="CR194" s="11">
        <f t="shared" si="174"/>
        <v>0</v>
      </c>
      <c r="FC194" s="11">
        <f t="shared" si="183"/>
        <v>0</v>
      </c>
      <c r="GE194" s="11">
        <f t="shared" si="188"/>
        <v>0</v>
      </c>
      <c r="GS194" s="11">
        <f t="shared" si="189"/>
        <v>0</v>
      </c>
      <c r="GZ194" s="11">
        <f t="shared" si="190"/>
        <v>0</v>
      </c>
      <c r="HG194" s="11">
        <f t="shared" si="191"/>
        <v>0</v>
      </c>
      <c r="HU194" s="11">
        <f t="shared" si="194"/>
        <v>0</v>
      </c>
      <c r="II194" s="11">
        <f t="shared" si="195"/>
        <v>0</v>
      </c>
      <c r="IP194" s="11">
        <f t="shared" si="196"/>
        <v>0</v>
      </c>
      <c r="IW194" s="11">
        <f t="shared" si="197"/>
        <v>0</v>
      </c>
      <c r="KF194" s="11">
        <f t="shared" si="202"/>
        <v>0</v>
      </c>
      <c r="KM194" s="11">
        <f t="shared" si="203"/>
        <v>0</v>
      </c>
      <c r="KT194" s="11">
        <f t="shared" si="204"/>
        <v>0</v>
      </c>
      <c r="MJ194" s="11">
        <f t="shared" si="208"/>
        <v>0</v>
      </c>
      <c r="MQ194" s="11">
        <f t="shared" si="209"/>
        <v>0</v>
      </c>
      <c r="OU194" s="11">
        <f t="shared" si="214"/>
        <v>0</v>
      </c>
      <c r="PB194" s="11">
        <f t="shared" si="215"/>
        <v>0</v>
      </c>
      <c r="PP194" s="11">
        <f t="shared" si="216"/>
        <v>0</v>
      </c>
      <c r="PW194" s="11">
        <f t="shared" si="217"/>
        <v>0</v>
      </c>
      <c r="QD194" s="11">
        <f t="shared" si="218"/>
        <v>0</v>
      </c>
      <c r="QY194" s="11">
        <f t="shared" si="228"/>
        <v>0</v>
      </c>
      <c r="RF194" s="11">
        <f t="shared" si="219"/>
        <v>0</v>
      </c>
      <c r="RT194" s="11">
        <f t="shared" si="220"/>
        <v>0</v>
      </c>
      <c r="SH194" s="11">
        <f t="shared" si="221"/>
        <v>0</v>
      </c>
      <c r="SV194" s="11">
        <f t="shared" si="222"/>
        <v>0</v>
      </c>
    </row>
    <row r="195" spans="68:516" x14ac:dyDescent="0.2">
      <c r="BP195" s="11">
        <f t="shared" si="171"/>
        <v>0</v>
      </c>
      <c r="BW195" s="11">
        <f t="shared" si="172"/>
        <v>0</v>
      </c>
      <c r="CR195" s="11">
        <f t="shared" si="174"/>
        <v>0</v>
      </c>
      <c r="FC195" s="11">
        <f t="shared" si="183"/>
        <v>0</v>
      </c>
      <c r="GE195" s="11">
        <f t="shared" si="188"/>
        <v>0</v>
      </c>
      <c r="GS195" s="11">
        <f t="shared" si="189"/>
        <v>0</v>
      </c>
      <c r="GZ195" s="11">
        <f t="shared" si="190"/>
        <v>0</v>
      </c>
      <c r="HG195" s="11">
        <f t="shared" si="191"/>
        <v>0</v>
      </c>
      <c r="HU195" s="11">
        <f t="shared" si="194"/>
        <v>0</v>
      </c>
      <c r="II195" s="11">
        <f t="shared" si="195"/>
        <v>0</v>
      </c>
      <c r="IP195" s="11">
        <f t="shared" si="196"/>
        <v>0</v>
      </c>
      <c r="IW195" s="11">
        <f t="shared" si="197"/>
        <v>0</v>
      </c>
      <c r="KF195" s="11">
        <f t="shared" si="202"/>
        <v>0</v>
      </c>
      <c r="KM195" s="11">
        <f t="shared" si="203"/>
        <v>0</v>
      </c>
      <c r="KT195" s="11">
        <f t="shared" si="204"/>
        <v>0</v>
      </c>
      <c r="MJ195" s="11">
        <f t="shared" si="208"/>
        <v>0</v>
      </c>
      <c r="MQ195" s="11">
        <f t="shared" si="209"/>
        <v>0</v>
      </c>
      <c r="OU195" s="11">
        <f t="shared" si="214"/>
        <v>0</v>
      </c>
      <c r="PB195" s="11">
        <f t="shared" si="215"/>
        <v>0</v>
      </c>
      <c r="PP195" s="11">
        <f t="shared" si="216"/>
        <v>0</v>
      </c>
      <c r="PW195" s="11">
        <f t="shared" si="217"/>
        <v>0</v>
      </c>
      <c r="QD195" s="11">
        <f t="shared" si="218"/>
        <v>0</v>
      </c>
      <c r="QY195" s="11">
        <f t="shared" si="228"/>
        <v>0</v>
      </c>
      <c r="RF195" s="11">
        <f t="shared" si="219"/>
        <v>0</v>
      </c>
      <c r="RT195" s="11">
        <f t="shared" si="220"/>
        <v>0</v>
      </c>
      <c r="SH195" s="11">
        <f t="shared" si="221"/>
        <v>0</v>
      </c>
      <c r="SV195" s="11">
        <f t="shared" si="222"/>
        <v>0</v>
      </c>
    </row>
    <row r="196" spans="68:516" x14ac:dyDescent="0.2">
      <c r="BP196" s="11">
        <f t="shared" si="171"/>
        <v>0</v>
      </c>
      <c r="BW196" s="11">
        <f t="shared" si="172"/>
        <v>0</v>
      </c>
      <c r="CR196" s="11">
        <f t="shared" si="174"/>
        <v>0</v>
      </c>
      <c r="FC196" s="11">
        <f t="shared" si="183"/>
        <v>0</v>
      </c>
      <c r="GE196" s="11">
        <f t="shared" si="188"/>
        <v>0</v>
      </c>
      <c r="GS196" s="11">
        <f t="shared" si="189"/>
        <v>0</v>
      </c>
      <c r="GZ196" s="11">
        <f t="shared" si="190"/>
        <v>0</v>
      </c>
      <c r="HG196" s="11">
        <f t="shared" si="191"/>
        <v>0</v>
      </c>
      <c r="HU196" s="11">
        <f t="shared" si="194"/>
        <v>0</v>
      </c>
      <c r="II196" s="11">
        <f t="shared" si="195"/>
        <v>0</v>
      </c>
      <c r="IP196" s="11">
        <f t="shared" si="196"/>
        <v>0</v>
      </c>
      <c r="IW196" s="11">
        <f t="shared" si="197"/>
        <v>0</v>
      </c>
      <c r="KF196" s="11">
        <f t="shared" si="202"/>
        <v>0</v>
      </c>
      <c r="KM196" s="11">
        <f t="shared" si="203"/>
        <v>0</v>
      </c>
      <c r="KT196" s="11">
        <f t="shared" si="204"/>
        <v>0</v>
      </c>
      <c r="MJ196" s="11">
        <f t="shared" si="208"/>
        <v>0</v>
      </c>
      <c r="MQ196" s="11">
        <f t="shared" si="209"/>
        <v>0</v>
      </c>
      <c r="OU196" s="11">
        <f t="shared" si="214"/>
        <v>0</v>
      </c>
      <c r="PB196" s="11">
        <f t="shared" si="215"/>
        <v>0</v>
      </c>
      <c r="PP196" s="11">
        <f t="shared" si="216"/>
        <v>0</v>
      </c>
      <c r="PW196" s="11">
        <f t="shared" si="217"/>
        <v>0</v>
      </c>
      <c r="QD196" s="11">
        <f t="shared" si="218"/>
        <v>0</v>
      </c>
      <c r="QY196" s="11">
        <f t="shared" si="228"/>
        <v>0</v>
      </c>
      <c r="RF196" s="11">
        <f t="shared" si="219"/>
        <v>0</v>
      </c>
      <c r="RT196" s="11">
        <f t="shared" si="220"/>
        <v>0</v>
      </c>
      <c r="SH196" s="11">
        <f t="shared" si="221"/>
        <v>0</v>
      </c>
      <c r="SV196" s="11">
        <f t="shared" si="222"/>
        <v>0</v>
      </c>
    </row>
    <row r="197" spans="68:516" x14ac:dyDescent="0.2">
      <c r="BP197" s="11">
        <f t="shared" si="171"/>
        <v>0</v>
      </c>
      <c r="BW197" s="11">
        <f t="shared" si="172"/>
        <v>0</v>
      </c>
      <c r="CR197" s="11">
        <f t="shared" si="174"/>
        <v>0</v>
      </c>
      <c r="FC197" s="11">
        <f t="shared" si="183"/>
        <v>0</v>
      </c>
      <c r="GE197" s="11">
        <f t="shared" si="188"/>
        <v>0</v>
      </c>
      <c r="GS197" s="11">
        <f t="shared" si="189"/>
        <v>0</v>
      </c>
      <c r="GZ197" s="11">
        <f t="shared" si="190"/>
        <v>0</v>
      </c>
      <c r="HG197" s="11">
        <f t="shared" si="191"/>
        <v>0</v>
      </c>
      <c r="HU197" s="11">
        <f t="shared" si="194"/>
        <v>0</v>
      </c>
      <c r="II197" s="11">
        <f t="shared" si="195"/>
        <v>0</v>
      </c>
      <c r="IP197" s="11">
        <f t="shared" si="196"/>
        <v>0</v>
      </c>
      <c r="IW197" s="11">
        <f t="shared" si="197"/>
        <v>0</v>
      </c>
      <c r="KF197" s="11">
        <f t="shared" si="202"/>
        <v>0</v>
      </c>
      <c r="KM197" s="11">
        <f t="shared" si="203"/>
        <v>0</v>
      </c>
      <c r="KT197" s="11">
        <f t="shared" si="204"/>
        <v>0</v>
      </c>
      <c r="MJ197" s="11">
        <f t="shared" si="208"/>
        <v>0</v>
      </c>
      <c r="MQ197" s="11">
        <f t="shared" si="209"/>
        <v>0</v>
      </c>
      <c r="OU197" s="11">
        <f t="shared" si="214"/>
        <v>0</v>
      </c>
      <c r="PB197" s="11">
        <f t="shared" si="215"/>
        <v>0</v>
      </c>
      <c r="PP197" s="11">
        <f t="shared" si="216"/>
        <v>0</v>
      </c>
      <c r="PW197" s="11">
        <f t="shared" si="217"/>
        <v>0</v>
      </c>
      <c r="QD197" s="11">
        <f t="shared" si="218"/>
        <v>0</v>
      </c>
      <c r="QY197" s="11">
        <f t="shared" si="228"/>
        <v>0</v>
      </c>
      <c r="RF197" s="11">
        <f t="shared" si="219"/>
        <v>0</v>
      </c>
      <c r="RT197" s="11">
        <f t="shared" si="220"/>
        <v>0</v>
      </c>
      <c r="SH197" s="11">
        <f t="shared" si="221"/>
        <v>0</v>
      </c>
      <c r="SV197" s="11">
        <f t="shared" si="222"/>
        <v>0</v>
      </c>
    </row>
    <row r="198" spans="68:516" x14ac:dyDescent="0.2">
      <c r="BP198" s="11">
        <f t="shared" si="171"/>
        <v>0</v>
      </c>
      <c r="BW198" s="11">
        <f t="shared" si="172"/>
        <v>0</v>
      </c>
      <c r="CR198" s="11">
        <f t="shared" si="174"/>
        <v>0</v>
      </c>
      <c r="FC198" s="11">
        <f t="shared" si="183"/>
        <v>0</v>
      </c>
      <c r="GE198" s="11">
        <f t="shared" si="188"/>
        <v>0</v>
      </c>
      <c r="GS198" s="11">
        <f t="shared" si="189"/>
        <v>0</v>
      </c>
      <c r="GZ198" s="11">
        <f t="shared" si="190"/>
        <v>0</v>
      </c>
      <c r="HG198" s="11">
        <f t="shared" si="191"/>
        <v>0</v>
      </c>
      <c r="HU198" s="11">
        <f t="shared" si="194"/>
        <v>0</v>
      </c>
      <c r="II198" s="11">
        <f t="shared" si="195"/>
        <v>0</v>
      </c>
      <c r="IP198" s="11">
        <f t="shared" si="196"/>
        <v>0</v>
      </c>
      <c r="IW198" s="11">
        <f t="shared" si="197"/>
        <v>0</v>
      </c>
      <c r="KF198" s="11">
        <f t="shared" si="202"/>
        <v>0</v>
      </c>
      <c r="KM198" s="11">
        <f t="shared" si="203"/>
        <v>0</v>
      </c>
      <c r="KT198" s="11">
        <f t="shared" si="204"/>
        <v>0</v>
      </c>
      <c r="MJ198" s="11">
        <f t="shared" si="208"/>
        <v>0</v>
      </c>
      <c r="MQ198" s="11">
        <f t="shared" si="209"/>
        <v>0</v>
      </c>
      <c r="OU198" s="11">
        <f t="shared" si="214"/>
        <v>0</v>
      </c>
      <c r="PB198" s="11">
        <f t="shared" si="215"/>
        <v>0</v>
      </c>
      <c r="PP198" s="11">
        <f t="shared" si="216"/>
        <v>0</v>
      </c>
      <c r="PW198" s="11">
        <f t="shared" si="217"/>
        <v>0</v>
      </c>
      <c r="QD198" s="11">
        <f t="shared" si="218"/>
        <v>0</v>
      </c>
      <c r="QY198" s="11">
        <f t="shared" si="228"/>
        <v>0</v>
      </c>
      <c r="RF198" s="11">
        <f t="shared" si="219"/>
        <v>0</v>
      </c>
      <c r="RT198" s="11">
        <f t="shared" si="220"/>
        <v>0</v>
      </c>
      <c r="SH198" s="11">
        <f t="shared" si="221"/>
        <v>0</v>
      </c>
      <c r="SV198" s="11">
        <f t="shared" si="222"/>
        <v>0</v>
      </c>
    </row>
    <row r="199" spans="68:516" x14ac:dyDescent="0.2">
      <c r="BP199" s="11">
        <f t="shared" si="171"/>
        <v>0</v>
      </c>
      <c r="BW199" s="11">
        <f t="shared" si="172"/>
        <v>0</v>
      </c>
      <c r="CR199" s="11">
        <f t="shared" si="174"/>
        <v>0</v>
      </c>
      <c r="FC199" s="11">
        <f t="shared" si="183"/>
        <v>0</v>
      </c>
      <c r="GE199" s="11">
        <f t="shared" si="188"/>
        <v>0</v>
      </c>
      <c r="GS199" s="11">
        <f t="shared" si="189"/>
        <v>0</v>
      </c>
      <c r="GZ199" s="11">
        <f t="shared" si="190"/>
        <v>0</v>
      </c>
      <c r="HG199" s="11">
        <f t="shared" si="191"/>
        <v>0</v>
      </c>
      <c r="HU199" s="11">
        <f t="shared" si="194"/>
        <v>0</v>
      </c>
      <c r="II199" s="11">
        <f t="shared" si="195"/>
        <v>0</v>
      </c>
      <c r="IP199" s="11">
        <f t="shared" si="196"/>
        <v>0</v>
      </c>
      <c r="IW199" s="11">
        <f t="shared" si="197"/>
        <v>0</v>
      </c>
      <c r="KF199" s="11">
        <f t="shared" si="202"/>
        <v>0</v>
      </c>
      <c r="KM199" s="11">
        <f t="shared" si="203"/>
        <v>0</v>
      </c>
      <c r="KT199" s="11">
        <f t="shared" si="204"/>
        <v>0</v>
      </c>
      <c r="MJ199" s="11">
        <f t="shared" si="208"/>
        <v>0</v>
      </c>
      <c r="MQ199" s="11">
        <f t="shared" si="209"/>
        <v>0</v>
      </c>
      <c r="OU199" s="11">
        <f t="shared" si="214"/>
        <v>0</v>
      </c>
      <c r="PB199" s="11">
        <f t="shared" si="215"/>
        <v>0</v>
      </c>
      <c r="PP199" s="11">
        <f t="shared" si="216"/>
        <v>0</v>
      </c>
      <c r="PW199" s="11">
        <f t="shared" si="217"/>
        <v>0</v>
      </c>
      <c r="QD199" s="11">
        <f t="shared" si="218"/>
        <v>0</v>
      </c>
      <c r="QY199" s="11">
        <f t="shared" si="228"/>
        <v>0</v>
      </c>
      <c r="RF199" s="11">
        <f t="shared" si="219"/>
        <v>0</v>
      </c>
      <c r="RT199" s="11">
        <f t="shared" si="220"/>
        <v>0</v>
      </c>
      <c r="SH199" s="11">
        <f t="shared" si="221"/>
        <v>0</v>
      </c>
      <c r="SV199" s="11">
        <f t="shared" si="222"/>
        <v>0</v>
      </c>
    </row>
    <row r="200" spans="68:516" x14ac:dyDescent="0.2">
      <c r="BP200" s="11">
        <f t="shared" ref="BP200:BP219" si="242">BN200*BO200</f>
        <v>0</v>
      </c>
      <c r="BW200" s="11">
        <f t="shared" si="172"/>
        <v>0</v>
      </c>
      <c r="CR200" s="11">
        <f t="shared" si="174"/>
        <v>0</v>
      </c>
      <c r="FC200" s="11">
        <f t="shared" si="183"/>
        <v>0</v>
      </c>
      <c r="GE200" s="11">
        <f t="shared" si="188"/>
        <v>0</v>
      </c>
      <c r="GS200" s="11">
        <f t="shared" si="189"/>
        <v>0</v>
      </c>
      <c r="GZ200" s="11">
        <f t="shared" si="190"/>
        <v>0</v>
      </c>
      <c r="HG200" s="11">
        <f t="shared" si="191"/>
        <v>0</v>
      </c>
      <c r="HU200" s="11">
        <f t="shared" si="194"/>
        <v>0</v>
      </c>
      <c r="II200" s="11">
        <f t="shared" si="195"/>
        <v>0</v>
      </c>
      <c r="IP200" s="11">
        <f t="shared" si="196"/>
        <v>0</v>
      </c>
      <c r="IW200" s="11">
        <f t="shared" si="197"/>
        <v>0</v>
      </c>
      <c r="KF200" s="11">
        <f t="shared" si="202"/>
        <v>0</v>
      </c>
      <c r="KM200" s="11">
        <f t="shared" si="203"/>
        <v>0</v>
      </c>
      <c r="KT200" s="11">
        <f t="shared" si="204"/>
        <v>0</v>
      </c>
      <c r="MJ200" s="11">
        <f t="shared" si="208"/>
        <v>0</v>
      </c>
      <c r="MQ200" s="11">
        <f t="shared" si="209"/>
        <v>0</v>
      </c>
      <c r="OU200" s="11">
        <f t="shared" si="214"/>
        <v>0</v>
      </c>
      <c r="PB200" s="11">
        <f t="shared" si="215"/>
        <v>0</v>
      </c>
      <c r="PP200" s="11">
        <f t="shared" si="216"/>
        <v>0</v>
      </c>
      <c r="PW200" s="11">
        <f t="shared" si="217"/>
        <v>0</v>
      </c>
      <c r="QD200" s="11">
        <f t="shared" si="218"/>
        <v>0</v>
      </c>
      <c r="QY200" s="11">
        <f t="shared" si="228"/>
        <v>0</v>
      </c>
      <c r="RF200" s="11">
        <f t="shared" si="219"/>
        <v>0</v>
      </c>
      <c r="RT200" s="11">
        <f t="shared" si="220"/>
        <v>0</v>
      </c>
      <c r="SH200" s="11">
        <f t="shared" si="221"/>
        <v>0</v>
      </c>
      <c r="SV200" s="11">
        <f t="shared" si="222"/>
        <v>0</v>
      </c>
    </row>
    <row r="201" spans="68:516" x14ac:dyDescent="0.2">
      <c r="BP201" s="11">
        <f t="shared" si="242"/>
        <v>0</v>
      </c>
      <c r="BW201" s="11">
        <f t="shared" ref="BW201:BW210" si="243">BU201*BV201</f>
        <v>0</v>
      </c>
      <c r="CR201" s="11">
        <f t="shared" si="174"/>
        <v>0</v>
      </c>
      <c r="FC201" s="11">
        <f t="shared" si="183"/>
        <v>0</v>
      </c>
      <c r="GE201" s="11">
        <f t="shared" si="188"/>
        <v>0</v>
      </c>
      <c r="GS201" s="11">
        <f t="shared" si="189"/>
        <v>0</v>
      </c>
      <c r="GZ201" s="11">
        <f t="shared" si="190"/>
        <v>0</v>
      </c>
      <c r="HG201" s="11">
        <f t="shared" si="191"/>
        <v>0</v>
      </c>
      <c r="HU201" s="11">
        <f t="shared" si="194"/>
        <v>0</v>
      </c>
      <c r="II201" s="11">
        <f t="shared" si="195"/>
        <v>0</v>
      </c>
      <c r="IP201" s="11">
        <f t="shared" si="196"/>
        <v>0</v>
      </c>
      <c r="IW201" s="11">
        <f t="shared" si="197"/>
        <v>0</v>
      </c>
      <c r="KF201" s="11">
        <f t="shared" si="202"/>
        <v>0</v>
      </c>
      <c r="KM201" s="11">
        <f t="shared" si="203"/>
        <v>0</v>
      </c>
      <c r="KT201" s="11">
        <f t="shared" si="204"/>
        <v>0</v>
      </c>
      <c r="MJ201" s="11">
        <f t="shared" si="208"/>
        <v>0</v>
      </c>
      <c r="MQ201" s="11">
        <f t="shared" si="209"/>
        <v>0</v>
      </c>
      <c r="OU201" s="11">
        <f t="shared" si="214"/>
        <v>0</v>
      </c>
      <c r="PB201" s="11">
        <f t="shared" si="215"/>
        <v>0</v>
      </c>
      <c r="PP201" s="11">
        <f t="shared" si="216"/>
        <v>0</v>
      </c>
      <c r="PW201" s="11">
        <f t="shared" si="217"/>
        <v>0</v>
      </c>
      <c r="QD201" s="11">
        <f t="shared" si="218"/>
        <v>0</v>
      </c>
      <c r="QY201" s="11">
        <f t="shared" si="228"/>
        <v>0</v>
      </c>
      <c r="RF201" s="11">
        <f t="shared" si="219"/>
        <v>0</v>
      </c>
      <c r="RT201" s="11">
        <f t="shared" si="220"/>
        <v>0</v>
      </c>
      <c r="SH201" s="11">
        <f t="shared" si="221"/>
        <v>0</v>
      </c>
      <c r="SV201" s="11">
        <f t="shared" si="222"/>
        <v>0</v>
      </c>
    </row>
    <row r="202" spans="68:516" x14ac:dyDescent="0.2">
      <c r="BP202" s="11">
        <f t="shared" si="242"/>
        <v>0</v>
      </c>
      <c r="BW202" s="11">
        <f t="shared" si="243"/>
        <v>0</v>
      </c>
      <c r="CR202" s="11">
        <f t="shared" si="174"/>
        <v>0</v>
      </c>
      <c r="FC202" s="11">
        <f t="shared" si="183"/>
        <v>0</v>
      </c>
      <c r="GE202" s="11">
        <f t="shared" si="188"/>
        <v>0</v>
      </c>
      <c r="GS202" s="11">
        <f t="shared" si="189"/>
        <v>0</v>
      </c>
      <c r="GZ202" s="11">
        <f t="shared" si="190"/>
        <v>0</v>
      </c>
      <c r="HG202" s="11">
        <f t="shared" si="191"/>
        <v>0</v>
      </c>
      <c r="HU202" s="11">
        <f t="shared" si="194"/>
        <v>0</v>
      </c>
      <c r="II202" s="11">
        <f t="shared" si="195"/>
        <v>0</v>
      </c>
      <c r="IP202" s="11">
        <f t="shared" si="196"/>
        <v>0</v>
      </c>
      <c r="IW202" s="11">
        <f t="shared" si="197"/>
        <v>0</v>
      </c>
      <c r="KF202" s="11">
        <f t="shared" si="202"/>
        <v>0</v>
      </c>
      <c r="KM202" s="11">
        <f t="shared" si="203"/>
        <v>0</v>
      </c>
      <c r="KT202" s="11">
        <f t="shared" si="204"/>
        <v>0</v>
      </c>
      <c r="MJ202" s="11">
        <f t="shared" si="208"/>
        <v>0</v>
      </c>
      <c r="MQ202" s="11">
        <f t="shared" si="209"/>
        <v>0</v>
      </c>
      <c r="OU202" s="11">
        <f t="shared" si="214"/>
        <v>0</v>
      </c>
      <c r="PB202" s="11">
        <f t="shared" si="215"/>
        <v>0</v>
      </c>
      <c r="PP202" s="11">
        <f t="shared" si="216"/>
        <v>0</v>
      </c>
      <c r="PW202" s="11">
        <f t="shared" si="217"/>
        <v>0</v>
      </c>
      <c r="QD202" s="11">
        <f t="shared" si="218"/>
        <v>0</v>
      </c>
      <c r="QY202" s="11">
        <f t="shared" si="228"/>
        <v>0</v>
      </c>
      <c r="RF202" s="11">
        <f t="shared" si="219"/>
        <v>0</v>
      </c>
      <c r="RT202" s="11">
        <f t="shared" si="220"/>
        <v>0</v>
      </c>
      <c r="SH202" s="11">
        <f t="shared" si="221"/>
        <v>0</v>
      </c>
      <c r="SV202" s="11">
        <f t="shared" si="222"/>
        <v>0</v>
      </c>
    </row>
    <row r="203" spans="68:516" x14ac:dyDescent="0.2">
      <c r="BP203" s="11">
        <f t="shared" si="242"/>
        <v>0</v>
      </c>
      <c r="BW203" s="11">
        <f t="shared" si="243"/>
        <v>0</v>
      </c>
      <c r="CR203" s="11">
        <f t="shared" ref="CR203:CR250" si="244">CP203*CQ203</f>
        <v>0</v>
      </c>
      <c r="FC203" s="11">
        <f t="shared" si="183"/>
        <v>0</v>
      </c>
      <c r="GE203" s="11">
        <f t="shared" si="188"/>
        <v>0</v>
      </c>
      <c r="GS203" s="11">
        <f t="shared" si="189"/>
        <v>0</v>
      </c>
      <c r="GZ203" s="11">
        <f t="shared" si="190"/>
        <v>0</v>
      </c>
      <c r="HG203" s="11">
        <f t="shared" si="191"/>
        <v>0</v>
      </c>
      <c r="HU203" s="11">
        <f t="shared" si="194"/>
        <v>0</v>
      </c>
      <c r="II203" s="11">
        <f t="shared" si="195"/>
        <v>0</v>
      </c>
      <c r="IP203" s="11">
        <f t="shared" si="196"/>
        <v>0</v>
      </c>
      <c r="IW203" s="11">
        <f t="shared" si="197"/>
        <v>0</v>
      </c>
      <c r="KF203" s="11">
        <f t="shared" si="202"/>
        <v>0</v>
      </c>
      <c r="KM203" s="11">
        <f t="shared" si="203"/>
        <v>0</v>
      </c>
      <c r="KT203" s="11">
        <f t="shared" si="204"/>
        <v>0</v>
      </c>
      <c r="MJ203" s="11">
        <f t="shared" si="208"/>
        <v>0</v>
      </c>
      <c r="MQ203" s="11">
        <f t="shared" si="209"/>
        <v>0</v>
      </c>
      <c r="PB203" s="11">
        <f t="shared" si="215"/>
        <v>0</v>
      </c>
      <c r="PP203" s="11">
        <f t="shared" si="216"/>
        <v>0</v>
      </c>
      <c r="PW203" s="11">
        <f t="shared" si="217"/>
        <v>0</v>
      </c>
      <c r="QD203" s="11">
        <f t="shared" si="218"/>
        <v>0</v>
      </c>
      <c r="QY203" s="11">
        <f t="shared" si="228"/>
        <v>0</v>
      </c>
      <c r="RF203" s="11">
        <f t="shared" si="219"/>
        <v>0</v>
      </c>
      <c r="RT203" s="11">
        <f t="shared" si="220"/>
        <v>0</v>
      </c>
      <c r="SH203" s="11">
        <f t="shared" si="221"/>
        <v>0</v>
      </c>
      <c r="SV203" s="11">
        <f t="shared" si="222"/>
        <v>0</v>
      </c>
    </row>
    <row r="204" spans="68:516" x14ac:dyDescent="0.2">
      <c r="BP204" s="11">
        <f t="shared" si="242"/>
        <v>0</v>
      </c>
      <c r="BW204" s="11">
        <f t="shared" si="243"/>
        <v>0</v>
      </c>
      <c r="CR204" s="11">
        <f t="shared" si="244"/>
        <v>0</v>
      </c>
      <c r="FC204" s="11">
        <f t="shared" si="183"/>
        <v>0</v>
      </c>
      <c r="GE204" s="11">
        <f t="shared" si="188"/>
        <v>0</v>
      </c>
      <c r="GS204" s="11">
        <f t="shared" si="189"/>
        <v>0</v>
      </c>
      <c r="GZ204" s="11">
        <f t="shared" si="190"/>
        <v>0</v>
      </c>
      <c r="HG204" s="11">
        <f t="shared" si="191"/>
        <v>0</v>
      </c>
      <c r="HU204" s="11">
        <f t="shared" si="194"/>
        <v>0</v>
      </c>
      <c r="II204" s="11">
        <f t="shared" si="195"/>
        <v>0</v>
      </c>
      <c r="IP204" s="11">
        <f t="shared" si="196"/>
        <v>0</v>
      </c>
      <c r="IW204" s="11">
        <f t="shared" si="197"/>
        <v>0</v>
      </c>
      <c r="KF204" s="11">
        <f t="shared" si="202"/>
        <v>0</v>
      </c>
      <c r="KM204" s="11">
        <f t="shared" si="203"/>
        <v>0</v>
      </c>
      <c r="KT204" s="11">
        <f t="shared" si="204"/>
        <v>0</v>
      </c>
      <c r="MJ204" s="11">
        <f t="shared" si="208"/>
        <v>0</v>
      </c>
      <c r="MQ204" s="11">
        <f t="shared" si="209"/>
        <v>0</v>
      </c>
      <c r="PB204" s="11">
        <f t="shared" si="215"/>
        <v>0</v>
      </c>
      <c r="PP204" s="11">
        <f t="shared" si="216"/>
        <v>0</v>
      </c>
      <c r="PW204" s="11">
        <f t="shared" si="217"/>
        <v>0</v>
      </c>
      <c r="QD204" s="11">
        <f t="shared" si="218"/>
        <v>0</v>
      </c>
      <c r="QY204" s="11">
        <f t="shared" si="228"/>
        <v>0</v>
      </c>
      <c r="RF204" s="11">
        <f t="shared" si="219"/>
        <v>0</v>
      </c>
      <c r="RT204" s="11">
        <f t="shared" si="220"/>
        <v>0</v>
      </c>
      <c r="SH204" s="11">
        <f t="shared" si="221"/>
        <v>0</v>
      </c>
      <c r="SV204" s="11">
        <f t="shared" si="222"/>
        <v>0</v>
      </c>
    </row>
    <row r="205" spans="68:516" x14ac:dyDescent="0.2">
      <c r="BP205" s="11">
        <f t="shared" si="242"/>
        <v>0</v>
      </c>
      <c r="BW205" s="11">
        <f t="shared" si="243"/>
        <v>0</v>
      </c>
      <c r="CR205" s="11">
        <f t="shared" si="244"/>
        <v>0</v>
      </c>
      <c r="FC205" s="11">
        <f t="shared" si="183"/>
        <v>0</v>
      </c>
      <c r="GE205" s="11">
        <f t="shared" si="188"/>
        <v>0</v>
      </c>
      <c r="GS205" s="11">
        <f t="shared" si="189"/>
        <v>0</v>
      </c>
      <c r="GZ205" s="11">
        <f t="shared" si="190"/>
        <v>0</v>
      </c>
      <c r="HG205" s="11">
        <f t="shared" si="191"/>
        <v>0</v>
      </c>
      <c r="HU205" s="11">
        <f t="shared" si="194"/>
        <v>0</v>
      </c>
      <c r="II205" s="11">
        <f t="shared" si="195"/>
        <v>0</v>
      </c>
      <c r="IP205" s="11">
        <f t="shared" si="196"/>
        <v>0</v>
      </c>
      <c r="IW205" s="11">
        <f t="shared" si="197"/>
        <v>0</v>
      </c>
      <c r="KF205" s="11">
        <f t="shared" si="202"/>
        <v>0</v>
      </c>
      <c r="KT205" s="11">
        <f t="shared" si="204"/>
        <v>0</v>
      </c>
      <c r="MJ205" s="11">
        <f t="shared" si="208"/>
        <v>0</v>
      </c>
      <c r="MQ205" s="11">
        <f t="shared" si="209"/>
        <v>0</v>
      </c>
      <c r="PP205" s="11">
        <f t="shared" si="216"/>
        <v>0</v>
      </c>
      <c r="PW205" s="11">
        <f t="shared" si="217"/>
        <v>0</v>
      </c>
      <c r="QD205" s="11">
        <f t="shared" si="218"/>
        <v>0</v>
      </c>
      <c r="QY205" s="11">
        <f t="shared" si="228"/>
        <v>0</v>
      </c>
      <c r="RF205" s="11">
        <f t="shared" si="219"/>
        <v>0</v>
      </c>
      <c r="RT205" s="11">
        <f t="shared" si="220"/>
        <v>0</v>
      </c>
      <c r="SH205" s="11">
        <f t="shared" si="221"/>
        <v>0</v>
      </c>
      <c r="SV205" s="11">
        <f t="shared" si="222"/>
        <v>0</v>
      </c>
    </row>
    <row r="206" spans="68:516" x14ac:dyDescent="0.2">
      <c r="BP206" s="11">
        <f t="shared" si="242"/>
        <v>0</v>
      </c>
      <c r="BW206" s="11">
        <f t="shared" si="243"/>
        <v>0</v>
      </c>
      <c r="CR206" s="11">
        <f t="shared" si="244"/>
        <v>0</v>
      </c>
      <c r="GE206" s="11">
        <f t="shared" si="188"/>
        <v>0</v>
      </c>
      <c r="GS206" s="11">
        <f t="shared" si="189"/>
        <v>0</v>
      </c>
      <c r="GZ206" s="11">
        <f t="shared" si="190"/>
        <v>0</v>
      </c>
      <c r="HG206" s="11">
        <f t="shared" si="191"/>
        <v>0</v>
      </c>
      <c r="HU206" s="11">
        <f t="shared" si="194"/>
        <v>0</v>
      </c>
      <c r="II206" s="11">
        <f t="shared" si="195"/>
        <v>0</v>
      </c>
      <c r="IP206" s="11">
        <f t="shared" si="196"/>
        <v>0</v>
      </c>
      <c r="IW206" s="11">
        <f t="shared" si="197"/>
        <v>0</v>
      </c>
      <c r="KF206" s="11">
        <f t="shared" si="202"/>
        <v>0</v>
      </c>
      <c r="KT206" s="11">
        <f t="shared" si="204"/>
        <v>0</v>
      </c>
      <c r="MJ206" s="11">
        <f t="shared" si="208"/>
        <v>0</v>
      </c>
      <c r="MQ206" s="11">
        <f t="shared" si="209"/>
        <v>0</v>
      </c>
      <c r="PP206" s="11">
        <f t="shared" si="216"/>
        <v>0</v>
      </c>
      <c r="PW206" s="11">
        <f t="shared" si="217"/>
        <v>0</v>
      </c>
      <c r="QD206" s="11">
        <f t="shared" si="218"/>
        <v>0</v>
      </c>
      <c r="QY206" s="11">
        <f t="shared" si="228"/>
        <v>0</v>
      </c>
      <c r="RF206" s="11">
        <f t="shared" si="219"/>
        <v>0</v>
      </c>
      <c r="RT206" s="11">
        <f t="shared" si="220"/>
        <v>0</v>
      </c>
      <c r="SH206" s="11">
        <f t="shared" si="221"/>
        <v>0</v>
      </c>
      <c r="SV206" s="11">
        <f t="shared" si="222"/>
        <v>0</v>
      </c>
    </row>
    <row r="207" spans="68:516" x14ac:dyDescent="0.2">
      <c r="BP207" s="11">
        <f t="shared" si="242"/>
        <v>0</v>
      </c>
      <c r="BW207" s="11">
        <f t="shared" si="243"/>
        <v>0</v>
      </c>
      <c r="CR207" s="11">
        <f t="shared" si="244"/>
        <v>0</v>
      </c>
      <c r="GE207" s="11">
        <f t="shared" si="188"/>
        <v>0</v>
      </c>
      <c r="GS207" s="11">
        <f t="shared" si="189"/>
        <v>0</v>
      </c>
      <c r="GZ207" s="11">
        <f t="shared" si="190"/>
        <v>0</v>
      </c>
      <c r="HG207" s="11">
        <f t="shared" si="191"/>
        <v>0</v>
      </c>
      <c r="HU207" s="11">
        <f t="shared" si="194"/>
        <v>0</v>
      </c>
      <c r="II207" s="11">
        <f t="shared" si="195"/>
        <v>0</v>
      </c>
      <c r="IP207" s="11">
        <f t="shared" si="196"/>
        <v>0</v>
      </c>
      <c r="IW207" s="11">
        <f t="shared" si="197"/>
        <v>0</v>
      </c>
      <c r="KF207" s="11">
        <f t="shared" si="202"/>
        <v>0</v>
      </c>
      <c r="KT207" s="11">
        <f t="shared" si="204"/>
        <v>0</v>
      </c>
      <c r="MJ207" s="11">
        <f t="shared" si="208"/>
        <v>0</v>
      </c>
      <c r="MQ207" s="11">
        <f t="shared" si="209"/>
        <v>0</v>
      </c>
      <c r="PP207" s="11">
        <f t="shared" si="216"/>
        <v>0</v>
      </c>
      <c r="PW207" s="11">
        <f t="shared" si="217"/>
        <v>0</v>
      </c>
      <c r="QD207" s="11">
        <f t="shared" si="218"/>
        <v>0</v>
      </c>
      <c r="QY207" s="11">
        <f t="shared" si="228"/>
        <v>0</v>
      </c>
      <c r="RF207" s="11">
        <f t="shared" si="219"/>
        <v>0</v>
      </c>
      <c r="RT207" s="11">
        <f t="shared" si="220"/>
        <v>0</v>
      </c>
      <c r="SH207" s="11">
        <f t="shared" si="221"/>
        <v>0</v>
      </c>
      <c r="SV207" s="11">
        <f t="shared" si="222"/>
        <v>0</v>
      </c>
    </row>
    <row r="208" spans="68:516" x14ac:dyDescent="0.2">
      <c r="BP208" s="11">
        <f t="shared" si="242"/>
        <v>0</v>
      </c>
      <c r="BW208" s="11">
        <f t="shared" si="243"/>
        <v>0</v>
      </c>
      <c r="CR208" s="11">
        <f t="shared" si="244"/>
        <v>0</v>
      </c>
      <c r="GE208" s="11">
        <f t="shared" si="188"/>
        <v>0</v>
      </c>
      <c r="GS208" s="11">
        <f t="shared" si="189"/>
        <v>0</v>
      </c>
      <c r="GZ208" s="11">
        <f t="shared" si="190"/>
        <v>0</v>
      </c>
      <c r="HG208" s="11">
        <f t="shared" si="191"/>
        <v>0</v>
      </c>
      <c r="HU208" s="11">
        <f t="shared" si="194"/>
        <v>0</v>
      </c>
      <c r="II208" s="11">
        <f t="shared" si="195"/>
        <v>0</v>
      </c>
      <c r="IP208" s="11">
        <f t="shared" si="196"/>
        <v>0</v>
      </c>
      <c r="IW208" s="11">
        <f t="shared" si="197"/>
        <v>0</v>
      </c>
      <c r="KF208" s="11">
        <f t="shared" si="202"/>
        <v>0</v>
      </c>
      <c r="KT208" s="11">
        <f t="shared" si="204"/>
        <v>0</v>
      </c>
      <c r="MJ208" s="11">
        <f t="shared" si="208"/>
        <v>0</v>
      </c>
      <c r="MQ208" s="11">
        <f t="shared" si="209"/>
        <v>0</v>
      </c>
      <c r="PP208" s="11">
        <f t="shared" si="216"/>
        <v>0</v>
      </c>
      <c r="PW208" s="11">
        <f t="shared" si="217"/>
        <v>0</v>
      </c>
      <c r="QD208" s="11">
        <f t="shared" si="218"/>
        <v>0</v>
      </c>
      <c r="QY208" s="11">
        <f t="shared" si="228"/>
        <v>0</v>
      </c>
      <c r="RF208" s="11">
        <f t="shared" si="219"/>
        <v>0</v>
      </c>
      <c r="RT208" s="11">
        <f t="shared" si="220"/>
        <v>0</v>
      </c>
      <c r="SH208" s="11">
        <f t="shared" si="221"/>
        <v>0</v>
      </c>
      <c r="SV208" s="11">
        <f t="shared" si="222"/>
        <v>0</v>
      </c>
    </row>
    <row r="209" spans="68:516" x14ac:dyDescent="0.2">
      <c r="BP209" s="11">
        <f t="shared" si="242"/>
        <v>0</v>
      </c>
      <c r="BW209" s="11">
        <f t="shared" si="243"/>
        <v>0</v>
      </c>
      <c r="CR209" s="11">
        <f t="shared" si="244"/>
        <v>0</v>
      </c>
      <c r="GE209" s="11">
        <f t="shared" si="188"/>
        <v>0</v>
      </c>
      <c r="GS209" s="11">
        <f t="shared" si="189"/>
        <v>0</v>
      </c>
      <c r="GZ209" s="11">
        <f t="shared" si="190"/>
        <v>0</v>
      </c>
      <c r="HG209" s="11">
        <f t="shared" si="191"/>
        <v>0</v>
      </c>
      <c r="II209" s="11">
        <f t="shared" si="195"/>
        <v>0</v>
      </c>
      <c r="IP209" s="11">
        <f t="shared" si="196"/>
        <v>0</v>
      </c>
      <c r="IW209" s="11">
        <f t="shared" si="197"/>
        <v>0</v>
      </c>
      <c r="KF209" s="11">
        <f t="shared" si="202"/>
        <v>0</v>
      </c>
      <c r="KT209" s="11">
        <f t="shared" si="204"/>
        <v>0</v>
      </c>
      <c r="MJ209" s="11">
        <f t="shared" si="208"/>
        <v>0</v>
      </c>
      <c r="MQ209" s="11">
        <f t="shared" si="209"/>
        <v>0</v>
      </c>
      <c r="PP209" s="11">
        <f t="shared" si="216"/>
        <v>0</v>
      </c>
      <c r="PW209" s="11">
        <f t="shared" si="217"/>
        <v>0</v>
      </c>
      <c r="QD209" s="11">
        <f t="shared" si="218"/>
        <v>0</v>
      </c>
      <c r="QY209" s="11">
        <f t="shared" si="228"/>
        <v>0</v>
      </c>
      <c r="RF209" s="11">
        <f t="shared" si="219"/>
        <v>0</v>
      </c>
      <c r="RT209" s="11">
        <f t="shared" si="220"/>
        <v>0</v>
      </c>
      <c r="SH209" s="11">
        <f t="shared" si="221"/>
        <v>0</v>
      </c>
      <c r="SV209" s="11">
        <f t="shared" si="222"/>
        <v>0</v>
      </c>
    </row>
    <row r="210" spans="68:516" x14ac:dyDescent="0.2">
      <c r="BP210" s="11">
        <f t="shared" si="242"/>
        <v>0</v>
      </c>
      <c r="BW210" s="11">
        <f t="shared" si="243"/>
        <v>0</v>
      </c>
      <c r="CR210" s="11">
        <f t="shared" si="244"/>
        <v>0</v>
      </c>
      <c r="GE210" s="11">
        <f t="shared" si="188"/>
        <v>0</v>
      </c>
      <c r="GS210" s="11">
        <f t="shared" si="189"/>
        <v>0</v>
      </c>
      <c r="GZ210" s="11">
        <f t="shared" si="190"/>
        <v>0</v>
      </c>
      <c r="HG210" s="11">
        <f t="shared" si="191"/>
        <v>0</v>
      </c>
      <c r="II210" s="11">
        <f t="shared" si="195"/>
        <v>0</v>
      </c>
      <c r="IP210" s="11">
        <f t="shared" si="196"/>
        <v>0</v>
      </c>
      <c r="IW210" s="11">
        <f t="shared" si="197"/>
        <v>0</v>
      </c>
      <c r="KF210" s="11">
        <f t="shared" si="202"/>
        <v>0</v>
      </c>
      <c r="KT210" s="11">
        <f t="shared" si="204"/>
        <v>0</v>
      </c>
      <c r="MJ210" s="11">
        <f t="shared" si="208"/>
        <v>0</v>
      </c>
      <c r="MQ210" s="11">
        <f t="shared" si="209"/>
        <v>0</v>
      </c>
      <c r="PP210" s="11">
        <f t="shared" si="216"/>
        <v>0</v>
      </c>
      <c r="PW210" s="11">
        <f t="shared" si="217"/>
        <v>0</v>
      </c>
      <c r="QD210" s="11">
        <f t="shared" si="218"/>
        <v>0</v>
      </c>
      <c r="QY210" s="11">
        <f t="shared" si="228"/>
        <v>0</v>
      </c>
      <c r="RF210" s="11">
        <f t="shared" si="219"/>
        <v>0</v>
      </c>
      <c r="RT210" s="11">
        <f t="shared" si="220"/>
        <v>0</v>
      </c>
      <c r="SH210" s="11">
        <f t="shared" si="221"/>
        <v>0</v>
      </c>
      <c r="SV210" s="11">
        <f t="shared" si="222"/>
        <v>0</v>
      </c>
    </row>
    <row r="211" spans="68:516" x14ac:dyDescent="0.2">
      <c r="BP211" s="11">
        <f t="shared" si="242"/>
        <v>0</v>
      </c>
      <c r="CR211" s="11">
        <f t="shared" si="244"/>
        <v>0</v>
      </c>
      <c r="GE211" s="11">
        <f t="shared" si="188"/>
        <v>0</v>
      </c>
      <c r="GS211" s="11">
        <f t="shared" si="189"/>
        <v>0</v>
      </c>
      <c r="GZ211" s="11">
        <f t="shared" si="190"/>
        <v>0</v>
      </c>
      <c r="HG211" s="11">
        <f t="shared" si="191"/>
        <v>0</v>
      </c>
      <c r="II211" s="11">
        <f t="shared" si="195"/>
        <v>0</v>
      </c>
      <c r="IP211" s="11">
        <f t="shared" si="196"/>
        <v>0</v>
      </c>
      <c r="IW211" s="11">
        <f t="shared" si="197"/>
        <v>0</v>
      </c>
      <c r="KF211" s="11">
        <f t="shared" si="202"/>
        <v>0</v>
      </c>
      <c r="KT211" s="11">
        <f t="shared" si="204"/>
        <v>0</v>
      </c>
      <c r="MJ211" s="11">
        <f t="shared" si="208"/>
        <v>0</v>
      </c>
      <c r="MQ211" s="11">
        <f t="shared" si="209"/>
        <v>0</v>
      </c>
      <c r="PP211" s="11">
        <f t="shared" si="216"/>
        <v>0</v>
      </c>
      <c r="PW211" s="11">
        <f t="shared" si="217"/>
        <v>0</v>
      </c>
      <c r="QD211" s="11">
        <f t="shared" si="218"/>
        <v>0</v>
      </c>
      <c r="QY211" s="11">
        <f t="shared" si="228"/>
        <v>0</v>
      </c>
      <c r="RF211" s="11">
        <f t="shared" si="219"/>
        <v>0</v>
      </c>
      <c r="RT211" s="11">
        <f t="shared" si="220"/>
        <v>0</v>
      </c>
      <c r="SH211" s="11">
        <f t="shared" si="221"/>
        <v>0</v>
      </c>
      <c r="SV211" s="11">
        <f t="shared" si="222"/>
        <v>0</v>
      </c>
    </row>
    <row r="212" spans="68:516" x14ac:dyDescent="0.2">
      <c r="BP212" s="11">
        <f t="shared" si="242"/>
        <v>0</v>
      </c>
      <c r="CR212" s="11">
        <f t="shared" si="244"/>
        <v>0</v>
      </c>
      <c r="GE212" s="11">
        <f t="shared" ref="GE212:GE275" si="245">GC212*GD212</f>
        <v>0</v>
      </c>
      <c r="GS212" s="11">
        <f t="shared" si="189"/>
        <v>0</v>
      </c>
      <c r="GZ212" s="11">
        <f t="shared" si="190"/>
        <v>0</v>
      </c>
      <c r="HG212" s="11">
        <f t="shared" si="191"/>
        <v>0</v>
      </c>
      <c r="II212" s="11">
        <f t="shared" si="195"/>
        <v>0</v>
      </c>
      <c r="IP212" s="11">
        <f t="shared" si="196"/>
        <v>0</v>
      </c>
      <c r="IW212" s="11">
        <f t="shared" si="197"/>
        <v>0</v>
      </c>
      <c r="KF212" s="11">
        <f t="shared" si="202"/>
        <v>0</v>
      </c>
      <c r="KT212" s="11">
        <f t="shared" si="204"/>
        <v>0</v>
      </c>
      <c r="MJ212" s="11">
        <f t="shared" si="208"/>
        <v>0</v>
      </c>
      <c r="MQ212" s="11">
        <f t="shared" si="209"/>
        <v>0</v>
      </c>
      <c r="PP212" s="11">
        <f t="shared" si="216"/>
        <v>0</v>
      </c>
      <c r="PW212" s="11">
        <f t="shared" si="217"/>
        <v>0</v>
      </c>
      <c r="QD212" s="11">
        <f t="shared" si="218"/>
        <v>0</v>
      </c>
      <c r="QY212" s="11">
        <f t="shared" si="228"/>
        <v>0</v>
      </c>
      <c r="RF212" s="11">
        <f t="shared" si="219"/>
        <v>0</v>
      </c>
      <c r="RT212" s="11">
        <f t="shared" si="220"/>
        <v>0</v>
      </c>
      <c r="SH212" s="11">
        <f t="shared" si="221"/>
        <v>0</v>
      </c>
      <c r="SV212" s="11">
        <f t="shared" si="222"/>
        <v>0</v>
      </c>
    </row>
    <row r="213" spans="68:516" x14ac:dyDescent="0.2">
      <c r="BP213" s="11">
        <f t="shared" si="242"/>
        <v>0</v>
      </c>
      <c r="CR213" s="11">
        <f t="shared" si="244"/>
        <v>0</v>
      </c>
      <c r="GE213" s="11">
        <f t="shared" si="245"/>
        <v>0</v>
      </c>
      <c r="GS213" s="11">
        <f t="shared" si="189"/>
        <v>0</v>
      </c>
      <c r="GZ213" s="11">
        <f t="shared" si="190"/>
        <v>0</v>
      </c>
      <c r="HG213" s="11">
        <f t="shared" si="191"/>
        <v>0</v>
      </c>
      <c r="II213" s="11">
        <f t="shared" si="195"/>
        <v>0</v>
      </c>
      <c r="IP213" s="11">
        <f t="shared" si="196"/>
        <v>0</v>
      </c>
      <c r="IW213" s="11">
        <f t="shared" si="197"/>
        <v>0</v>
      </c>
      <c r="KF213" s="11">
        <f t="shared" si="202"/>
        <v>0</v>
      </c>
      <c r="KT213" s="11">
        <f t="shared" si="204"/>
        <v>0</v>
      </c>
      <c r="MJ213" s="11">
        <f t="shared" si="208"/>
        <v>0</v>
      </c>
      <c r="MQ213" s="11">
        <f t="shared" si="209"/>
        <v>0</v>
      </c>
      <c r="PP213" s="11">
        <f t="shared" si="216"/>
        <v>0</v>
      </c>
      <c r="PW213" s="11">
        <f t="shared" si="217"/>
        <v>0</v>
      </c>
      <c r="QD213" s="11">
        <f t="shared" si="218"/>
        <v>0</v>
      </c>
      <c r="QY213" s="11">
        <f t="shared" si="228"/>
        <v>0</v>
      </c>
      <c r="RF213" s="11">
        <f t="shared" si="219"/>
        <v>0</v>
      </c>
      <c r="RT213" s="11">
        <f t="shared" si="220"/>
        <v>0</v>
      </c>
      <c r="SH213" s="11">
        <f t="shared" si="221"/>
        <v>0</v>
      </c>
      <c r="SV213" s="11">
        <f t="shared" si="222"/>
        <v>0</v>
      </c>
    </row>
    <row r="214" spans="68:516" x14ac:dyDescent="0.2">
      <c r="BP214" s="11">
        <f t="shared" si="242"/>
        <v>0</v>
      </c>
      <c r="CR214" s="11">
        <f t="shared" si="244"/>
        <v>0</v>
      </c>
      <c r="GE214" s="11">
        <f t="shared" si="245"/>
        <v>0</v>
      </c>
      <c r="GS214" s="11">
        <f t="shared" si="189"/>
        <v>0</v>
      </c>
      <c r="GZ214" s="11">
        <f t="shared" si="190"/>
        <v>0</v>
      </c>
      <c r="HG214" s="11">
        <f t="shared" si="191"/>
        <v>0</v>
      </c>
      <c r="II214" s="11">
        <f t="shared" si="195"/>
        <v>0</v>
      </c>
      <c r="IP214" s="11">
        <f t="shared" si="196"/>
        <v>0</v>
      </c>
      <c r="IW214" s="11">
        <f t="shared" si="197"/>
        <v>0</v>
      </c>
      <c r="KF214" s="11">
        <f t="shared" si="202"/>
        <v>0</v>
      </c>
      <c r="KT214" s="11">
        <f t="shared" si="204"/>
        <v>0</v>
      </c>
      <c r="MJ214" s="11">
        <f t="shared" si="208"/>
        <v>0</v>
      </c>
      <c r="MQ214" s="11">
        <f t="shared" si="209"/>
        <v>0</v>
      </c>
      <c r="PP214" s="11">
        <f t="shared" si="216"/>
        <v>0</v>
      </c>
      <c r="PW214" s="11">
        <f t="shared" si="217"/>
        <v>0</v>
      </c>
      <c r="QD214" s="11">
        <f t="shared" si="218"/>
        <v>0</v>
      </c>
      <c r="QY214" s="11">
        <f t="shared" si="228"/>
        <v>0</v>
      </c>
      <c r="RF214" s="11">
        <f t="shared" si="219"/>
        <v>0</v>
      </c>
      <c r="RT214" s="11">
        <f t="shared" si="220"/>
        <v>0</v>
      </c>
      <c r="SH214" s="11">
        <f t="shared" si="221"/>
        <v>0</v>
      </c>
      <c r="SV214" s="11">
        <f t="shared" si="222"/>
        <v>0</v>
      </c>
    </row>
    <row r="215" spans="68:516" x14ac:dyDescent="0.2">
      <c r="BP215" s="11">
        <f t="shared" si="242"/>
        <v>0</v>
      </c>
      <c r="CR215" s="11">
        <f t="shared" si="244"/>
        <v>0</v>
      </c>
      <c r="GE215" s="11">
        <f t="shared" si="245"/>
        <v>0</v>
      </c>
      <c r="GS215" s="11">
        <f t="shared" ref="GS215:GS270" si="246">GQ215*GR215</f>
        <v>0</v>
      </c>
      <c r="GZ215" s="11">
        <f t="shared" ref="GZ215:GZ226" si="247">GX215*GY215</f>
        <v>0</v>
      </c>
      <c r="HG215" s="11">
        <f t="shared" ref="HG215:HG248" si="248">HE215*HF215</f>
        <v>0</v>
      </c>
      <c r="II215" s="11">
        <f t="shared" si="195"/>
        <v>0</v>
      </c>
      <c r="IP215" s="11">
        <f t="shared" si="196"/>
        <v>0</v>
      </c>
      <c r="IW215" s="11">
        <f t="shared" si="197"/>
        <v>0</v>
      </c>
      <c r="KF215" s="11">
        <f t="shared" si="202"/>
        <v>0</v>
      </c>
      <c r="KT215" s="11">
        <f t="shared" si="204"/>
        <v>0</v>
      </c>
      <c r="MJ215" s="11">
        <f t="shared" si="208"/>
        <v>0</v>
      </c>
      <c r="MQ215" s="11">
        <f t="shared" si="209"/>
        <v>0</v>
      </c>
      <c r="PP215" s="11">
        <f t="shared" si="216"/>
        <v>0</v>
      </c>
      <c r="PW215" s="11">
        <f t="shared" si="217"/>
        <v>0</v>
      </c>
      <c r="QD215" s="11">
        <f t="shared" si="218"/>
        <v>0</v>
      </c>
      <c r="QY215" s="11">
        <f t="shared" si="228"/>
        <v>0</v>
      </c>
      <c r="RF215" s="11">
        <f t="shared" si="219"/>
        <v>0</v>
      </c>
      <c r="RT215" s="11">
        <f t="shared" si="220"/>
        <v>0</v>
      </c>
      <c r="SH215" s="11">
        <f t="shared" si="221"/>
        <v>0</v>
      </c>
      <c r="SV215" s="11">
        <f t="shared" si="222"/>
        <v>0</v>
      </c>
    </row>
    <row r="216" spans="68:516" x14ac:dyDescent="0.2">
      <c r="BP216" s="11">
        <f t="shared" si="242"/>
        <v>0</v>
      </c>
      <c r="CR216" s="11">
        <f t="shared" si="244"/>
        <v>0</v>
      </c>
      <c r="GE216" s="11">
        <f t="shared" si="245"/>
        <v>0</v>
      </c>
      <c r="GS216" s="11">
        <f t="shared" si="246"/>
        <v>0</v>
      </c>
      <c r="GZ216" s="11">
        <f t="shared" si="247"/>
        <v>0</v>
      </c>
      <c r="HG216" s="11">
        <f t="shared" si="248"/>
        <v>0</v>
      </c>
      <c r="II216" s="11">
        <f t="shared" si="195"/>
        <v>0</v>
      </c>
      <c r="IP216" s="11">
        <f t="shared" si="196"/>
        <v>0</v>
      </c>
      <c r="IW216" s="11">
        <f t="shared" si="197"/>
        <v>0</v>
      </c>
      <c r="KF216" s="11">
        <f t="shared" si="202"/>
        <v>0</v>
      </c>
      <c r="KT216" s="11">
        <f t="shared" si="204"/>
        <v>0</v>
      </c>
      <c r="MJ216" s="11">
        <f t="shared" si="208"/>
        <v>0</v>
      </c>
      <c r="MQ216" s="11">
        <f t="shared" si="209"/>
        <v>0</v>
      </c>
      <c r="PP216" s="11">
        <f t="shared" si="216"/>
        <v>0</v>
      </c>
      <c r="PW216" s="11">
        <f t="shared" si="217"/>
        <v>0</v>
      </c>
      <c r="QD216" s="11">
        <f t="shared" si="218"/>
        <v>0</v>
      </c>
      <c r="QY216" s="11">
        <f t="shared" si="228"/>
        <v>0</v>
      </c>
      <c r="RF216" s="11">
        <f t="shared" si="219"/>
        <v>0</v>
      </c>
      <c r="RT216" s="11">
        <f t="shared" si="220"/>
        <v>0</v>
      </c>
      <c r="SH216" s="11">
        <f t="shared" si="221"/>
        <v>0</v>
      </c>
      <c r="SV216" s="11">
        <f t="shared" si="222"/>
        <v>0</v>
      </c>
    </row>
    <row r="217" spans="68:516" x14ac:dyDescent="0.2">
      <c r="BP217" s="11">
        <f t="shared" si="242"/>
        <v>0</v>
      </c>
      <c r="CR217" s="11">
        <f t="shared" si="244"/>
        <v>0</v>
      </c>
      <c r="GE217" s="11">
        <f t="shared" si="245"/>
        <v>0</v>
      </c>
      <c r="GS217" s="11">
        <f t="shared" si="246"/>
        <v>0</v>
      </c>
      <c r="GZ217" s="11">
        <f t="shared" si="247"/>
        <v>0</v>
      </c>
      <c r="HG217" s="11">
        <f t="shared" si="248"/>
        <v>0</v>
      </c>
      <c r="II217" s="11">
        <f t="shared" ref="II217:II254" si="249">IG217*IH217</f>
        <v>0</v>
      </c>
      <c r="IP217" s="11">
        <f t="shared" ref="IP217:IP226" si="250">IN217*IO217</f>
        <v>0</v>
      </c>
      <c r="IW217" s="11">
        <f t="shared" ref="IW217:IW279" si="251">IU217*IV217</f>
        <v>0</v>
      </c>
      <c r="KF217" s="11">
        <f t="shared" si="202"/>
        <v>0</v>
      </c>
      <c r="KT217" s="11">
        <f t="shared" si="204"/>
        <v>0</v>
      </c>
      <c r="MJ217" s="11">
        <f t="shared" si="208"/>
        <v>0</v>
      </c>
      <c r="MQ217" s="11">
        <f t="shared" si="209"/>
        <v>0</v>
      </c>
      <c r="PP217" s="11">
        <f t="shared" si="216"/>
        <v>0</v>
      </c>
      <c r="PW217" s="11">
        <f t="shared" si="217"/>
        <v>0</v>
      </c>
      <c r="QD217" s="11">
        <f t="shared" si="218"/>
        <v>0</v>
      </c>
      <c r="QY217" s="11">
        <f t="shared" si="228"/>
        <v>0</v>
      </c>
      <c r="RF217" s="11">
        <f t="shared" si="219"/>
        <v>0</v>
      </c>
      <c r="RT217" s="11">
        <f t="shared" si="220"/>
        <v>0</v>
      </c>
      <c r="SH217" s="11">
        <f t="shared" si="221"/>
        <v>0</v>
      </c>
      <c r="SV217" s="11">
        <f t="shared" si="222"/>
        <v>0</v>
      </c>
    </row>
    <row r="218" spans="68:516" x14ac:dyDescent="0.2">
      <c r="BP218" s="11">
        <f t="shared" si="242"/>
        <v>0</v>
      </c>
      <c r="CR218" s="11">
        <f t="shared" si="244"/>
        <v>0</v>
      </c>
      <c r="GE218" s="11">
        <f t="shared" si="245"/>
        <v>0</v>
      </c>
      <c r="GS218" s="11">
        <f t="shared" si="246"/>
        <v>0</v>
      </c>
      <c r="GZ218" s="11">
        <f t="shared" si="247"/>
        <v>0</v>
      </c>
      <c r="HG218" s="11">
        <f t="shared" si="248"/>
        <v>0</v>
      </c>
      <c r="II218" s="11">
        <f t="shared" si="249"/>
        <v>0</v>
      </c>
      <c r="IP218" s="11">
        <f t="shared" si="250"/>
        <v>0</v>
      </c>
      <c r="IW218" s="11">
        <f t="shared" si="251"/>
        <v>0</v>
      </c>
      <c r="KF218" s="11">
        <f t="shared" ref="KF218:KF253" si="252">KD218*KE218</f>
        <v>0</v>
      </c>
      <c r="KT218" s="11">
        <f t="shared" ref="KT218:KT243" si="253">KR218*KS218</f>
        <v>0</v>
      </c>
      <c r="MJ218" s="11">
        <f t="shared" ref="MJ218:MJ245" si="254">MH218*MI218</f>
        <v>0</v>
      </c>
      <c r="MQ218" s="11">
        <f>MO218*MP218</f>
        <v>0</v>
      </c>
      <c r="PP218" s="11">
        <f t="shared" ref="PP218:PP237" si="255">PN218*PO218</f>
        <v>0</v>
      </c>
      <c r="PW218" s="11">
        <f t="shared" ref="PW218:PW249" si="256">PU218*PV218</f>
        <v>0</v>
      </c>
      <c r="QD218" s="11">
        <f t="shared" ref="QD218:QD245" si="257">QB218*QC218</f>
        <v>0</v>
      </c>
      <c r="QY218" s="11">
        <f t="shared" si="228"/>
        <v>0</v>
      </c>
      <c r="RF218" s="11">
        <f t="shared" ref="RF218:RF242" si="258">RD218*RE218</f>
        <v>0</v>
      </c>
      <c r="RT218" s="11">
        <f t="shared" ref="RT218:RT233" si="259">RR218*RS218</f>
        <v>0</v>
      </c>
      <c r="SH218" s="11">
        <f t="shared" ref="SH218:SH235" si="260">SF218*SG218</f>
        <v>0</v>
      </c>
      <c r="SV218" s="11">
        <f t="shared" ref="SV218:SV237" si="261">ST218*SU218</f>
        <v>0</v>
      </c>
    </row>
    <row r="219" spans="68:516" x14ac:dyDescent="0.2">
      <c r="BP219" s="11">
        <f t="shared" si="242"/>
        <v>0</v>
      </c>
      <c r="CR219" s="11">
        <f t="shared" si="244"/>
        <v>0</v>
      </c>
      <c r="GE219" s="11">
        <f t="shared" si="245"/>
        <v>0</v>
      </c>
      <c r="GS219" s="11">
        <f t="shared" si="246"/>
        <v>0</v>
      </c>
      <c r="GZ219" s="11">
        <f t="shared" si="247"/>
        <v>0</v>
      </c>
      <c r="HG219" s="11">
        <f t="shared" si="248"/>
        <v>0</v>
      </c>
      <c r="II219" s="11">
        <f t="shared" si="249"/>
        <v>0</v>
      </c>
      <c r="IP219" s="11">
        <f t="shared" si="250"/>
        <v>0</v>
      </c>
      <c r="IW219" s="11">
        <f t="shared" si="251"/>
        <v>0</v>
      </c>
      <c r="KF219" s="11">
        <f t="shared" si="252"/>
        <v>0</v>
      </c>
      <c r="KT219" s="11">
        <f t="shared" si="253"/>
        <v>0</v>
      </c>
      <c r="MJ219" s="11">
        <f t="shared" si="254"/>
        <v>0</v>
      </c>
      <c r="MQ219" s="11">
        <f>MO219*MP219</f>
        <v>0</v>
      </c>
      <c r="PP219" s="11">
        <f t="shared" si="255"/>
        <v>0</v>
      </c>
      <c r="PW219" s="11">
        <f t="shared" si="256"/>
        <v>0</v>
      </c>
      <c r="QD219" s="11">
        <f t="shared" si="257"/>
        <v>0</v>
      </c>
      <c r="QY219" s="11">
        <f t="shared" ref="QY219:QY243" si="262">QW219*QX219</f>
        <v>0</v>
      </c>
      <c r="RF219" s="11">
        <f t="shared" si="258"/>
        <v>0</v>
      </c>
      <c r="RT219" s="11">
        <f t="shared" si="259"/>
        <v>0</v>
      </c>
      <c r="SH219" s="11">
        <f t="shared" si="260"/>
        <v>0</v>
      </c>
      <c r="SV219" s="11">
        <f t="shared" si="261"/>
        <v>0</v>
      </c>
    </row>
    <row r="220" spans="68:516" x14ac:dyDescent="0.2">
      <c r="CR220" s="11">
        <f t="shared" si="244"/>
        <v>0</v>
      </c>
      <c r="GE220" s="11">
        <f t="shared" si="245"/>
        <v>0</v>
      </c>
      <c r="GS220" s="11">
        <f t="shared" si="246"/>
        <v>0</v>
      </c>
      <c r="GZ220" s="11">
        <f t="shared" si="247"/>
        <v>0</v>
      </c>
      <c r="HG220" s="11">
        <f t="shared" si="248"/>
        <v>0</v>
      </c>
      <c r="II220" s="11">
        <f t="shared" si="249"/>
        <v>0</v>
      </c>
      <c r="IP220" s="11">
        <f t="shared" si="250"/>
        <v>0</v>
      </c>
      <c r="IW220" s="11">
        <f t="shared" si="251"/>
        <v>0</v>
      </c>
      <c r="KF220" s="11">
        <f t="shared" si="252"/>
        <v>0</v>
      </c>
      <c r="KT220" s="11">
        <f t="shared" si="253"/>
        <v>0</v>
      </c>
      <c r="MJ220" s="11">
        <f t="shared" si="254"/>
        <v>0</v>
      </c>
      <c r="MQ220" s="11">
        <f>MO220*MP220</f>
        <v>0</v>
      </c>
      <c r="PP220" s="11">
        <f t="shared" si="255"/>
        <v>0</v>
      </c>
      <c r="PW220" s="11">
        <f t="shared" si="256"/>
        <v>0</v>
      </c>
      <c r="QD220" s="11">
        <f t="shared" si="257"/>
        <v>0</v>
      </c>
      <c r="QY220" s="11">
        <f t="shared" si="262"/>
        <v>0</v>
      </c>
      <c r="RF220" s="11">
        <f t="shared" si="258"/>
        <v>0</v>
      </c>
      <c r="RT220" s="11">
        <f t="shared" si="259"/>
        <v>0</v>
      </c>
      <c r="SH220" s="11">
        <f t="shared" si="260"/>
        <v>0</v>
      </c>
      <c r="SV220" s="11">
        <f t="shared" si="261"/>
        <v>0</v>
      </c>
    </row>
    <row r="221" spans="68:516" x14ac:dyDescent="0.2">
      <c r="CR221" s="11">
        <f t="shared" si="244"/>
        <v>0</v>
      </c>
      <c r="GE221" s="11">
        <f t="shared" si="245"/>
        <v>0</v>
      </c>
      <c r="GS221" s="11">
        <f t="shared" si="246"/>
        <v>0</v>
      </c>
      <c r="GZ221" s="11">
        <f t="shared" si="247"/>
        <v>0</v>
      </c>
      <c r="HG221" s="11">
        <f t="shared" si="248"/>
        <v>0</v>
      </c>
      <c r="II221" s="11">
        <f t="shared" si="249"/>
        <v>0</v>
      </c>
      <c r="IP221" s="11">
        <f t="shared" si="250"/>
        <v>0</v>
      </c>
      <c r="IW221" s="11">
        <f t="shared" si="251"/>
        <v>0</v>
      </c>
      <c r="KF221" s="11">
        <f t="shared" si="252"/>
        <v>0</v>
      </c>
      <c r="KT221" s="11">
        <f t="shared" si="253"/>
        <v>0</v>
      </c>
      <c r="MJ221" s="11">
        <f t="shared" si="254"/>
        <v>0</v>
      </c>
      <c r="MQ221" s="11">
        <f>MO221*MP221</f>
        <v>0</v>
      </c>
      <c r="PP221" s="11">
        <f t="shared" si="255"/>
        <v>0</v>
      </c>
      <c r="PW221" s="11">
        <f t="shared" si="256"/>
        <v>0</v>
      </c>
      <c r="QD221" s="11">
        <f t="shared" si="257"/>
        <v>0</v>
      </c>
      <c r="QY221" s="11">
        <f t="shared" si="262"/>
        <v>0</v>
      </c>
      <c r="RF221" s="11">
        <f t="shared" si="258"/>
        <v>0</v>
      </c>
      <c r="RT221" s="11">
        <f t="shared" si="259"/>
        <v>0</v>
      </c>
      <c r="SH221" s="11">
        <f t="shared" si="260"/>
        <v>0</v>
      </c>
      <c r="SV221" s="11">
        <f t="shared" si="261"/>
        <v>0</v>
      </c>
    </row>
    <row r="222" spans="68:516" x14ac:dyDescent="0.2">
      <c r="CR222" s="11">
        <f t="shared" si="244"/>
        <v>0</v>
      </c>
      <c r="GE222" s="11">
        <f t="shared" si="245"/>
        <v>0</v>
      </c>
      <c r="GS222" s="11">
        <f t="shared" si="246"/>
        <v>0</v>
      </c>
      <c r="GZ222" s="11">
        <f t="shared" si="247"/>
        <v>0</v>
      </c>
      <c r="HG222" s="11">
        <f t="shared" si="248"/>
        <v>0</v>
      </c>
      <c r="II222" s="11">
        <f t="shared" si="249"/>
        <v>0</v>
      </c>
      <c r="IP222" s="11">
        <f t="shared" si="250"/>
        <v>0</v>
      </c>
      <c r="IW222" s="11">
        <f t="shared" si="251"/>
        <v>0</v>
      </c>
      <c r="KF222" s="11">
        <f t="shared" si="252"/>
        <v>0</v>
      </c>
      <c r="KT222" s="11">
        <f t="shared" si="253"/>
        <v>0</v>
      </c>
      <c r="MJ222" s="11">
        <f t="shared" si="254"/>
        <v>0</v>
      </c>
      <c r="MQ222" s="11">
        <f>MO222*MP222</f>
        <v>0</v>
      </c>
      <c r="PP222" s="11">
        <f t="shared" si="255"/>
        <v>0</v>
      </c>
      <c r="PW222" s="11">
        <f t="shared" si="256"/>
        <v>0</v>
      </c>
      <c r="QD222" s="11">
        <f t="shared" si="257"/>
        <v>0</v>
      </c>
      <c r="QY222" s="11">
        <f t="shared" si="262"/>
        <v>0</v>
      </c>
      <c r="RF222" s="11">
        <f t="shared" si="258"/>
        <v>0</v>
      </c>
      <c r="RT222" s="11">
        <f t="shared" si="259"/>
        <v>0</v>
      </c>
      <c r="SH222" s="11">
        <f t="shared" si="260"/>
        <v>0</v>
      </c>
      <c r="SV222" s="11">
        <f t="shared" si="261"/>
        <v>0</v>
      </c>
    </row>
    <row r="223" spans="68:516" x14ac:dyDescent="0.2">
      <c r="CR223" s="11">
        <f t="shared" si="244"/>
        <v>0</v>
      </c>
      <c r="GE223" s="11">
        <f t="shared" si="245"/>
        <v>0</v>
      </c>
      <c r="GS223" s="11">
        <f t="shared" si="246"/>
        <v>0</v>
      </c>
      <c r="GZ223" s="11">
        <f t="shared" si="247"/>
        <v>0</v>
      </c>
      <c r="HG223" s="11">
        <f t="shared" si="248"/>
        <v>0</v>
      </c>
      <c r="II223" s="11">
        <f t="shared" si="249"/>
        <v>0</v>
      </c>
      <c r="IP223" s="11">
        <f t="shared" si="250"/>
        <v>0</v>
      </c>
      <c r="IW223" s="11">
        <f t="shared" si="251"/>
        <v>0</v>
      </c>
      <c r="KF223" s="11">
        <f t="shared" si="252"/>
        <v>0</v>
      </c>
      <c r="KT223" s="11">
        <f t="shared" si="253"/>
        <v>0</v>
      </c>
      <c r="MJ223" s="11">
        <f t="shared" si="254"/>
        <v>0</v>
      </c>
      <c r="PP223" s="11">
        <f t="shared" si="255"/>
        <v>0</v>
      </c>
      <c r="PW223" s="11">
        <f t="shared" si="256"/>
        <v>0</v>
      </c>
      <c r="QD223" s="11">
        <f t="shared" si="257"/>
        <v>0</v>
      </c>
      <c r="QY223" s="11">
        <f t="shared" si="262"/>
        <v>0</v>
      </c>
      <c r="RF223" s="11">
        <f t="shared" si="258"/>
        <v>0</v>
      </c>
      <c r="RT223" s="11">
        <f t="shared" si="259"/>
        <v>0</v>
      </c>
      <c r="SH223" s="11">
        <f t="shared" si="260"/>
        <v>0</v>
      </c>
      <c r="SV223" s="11">
        <f t="shared" si="261"/>
        <v>0</v>
      </c>
    </row>
    <row r="224" spans="68:516" x14ac:dyDescent="0.2">
      <c r="CR224" s="11">
        <f t="shared" si="244"/>
        <v>0</v>
      </c>
      <c r="GE224" s="11">
        <f t="shared" si="245"/>
        <v>0</v>
      </c>
      <c r="GS224" s="11">
        <f t="shared" si="246"/>
        <v>0</v>
      </c>
      <c r="GZ224" s="11">
        <f t="shared" si="247"/>
        <v>0</v>
      </c>
      <c r="HG224" s="11">
        <f t="shared" si="248"/>
        <v>0</v>
      </c>
      <c r="II224" s="11">
        <f t="shared" si="249"/>
        <v>0</v>
      </c>
      <c r="IP224" s="11">
        <f t="shared" si="250"/>
        <v>0</v>
      </c>
      <c r="IW224" s="11">
        <f t="shared" si="251"/>
        <v>0</v>
      </c>
      <c r="KF224" s="11">
        <f t="shared" si="252"/>
        <v>0</v>
      </c>
      <c r="KT224" s="11">
        <f t="shared" si="253"/>
        <v>0</v>
      </c>
      <c r="MJ224" s="11">
        <f t="shared" si="254"/>
        <v>0</v>
      </c>
      <c r="PP224" s="11">
        <f t="shared" si="255"/>
        <v>0</v>
      </c>
      <c r="PW224" s="11">
        <f t="shared" si="256"/>
        <v>0</v>
      </c>
      <c r="QD224" s="11">
        <f t="shared" si="257"/>
        <v>0</v>
      </c>
      <c r="QY224" s="11">
        <f t="shared" si="262"/>
        <v>0</v>
      </c>
      <c r="RF224" s="11">
        <f t="shared" si="258"/>
        <v>0</v>
      </c>
      <c r="RT224" s="11">
        <f t="shared" si="259"/>
        <v>0</v>
      </c>
      <c r="SH224" s="11">
        <f t="shared" si="260"/>
        <v>0</v>
      </c>
      <c r="SV224" s="11">
        <f t="shared" si="261"/>
        <v>0</v>
      </c>
    </row>
    <row r="225" spans="96:516" x14ac:dyDescent="0.2">
      <c r="CR225" s="11">
        <f t="shared" si="244"/>
        <v>0</v>
      </c>
      <c r="GE225" s="11">
        <f t="shared" si="245"/>
        <v>0</v>
      </c>
      <c r="GS225" s="11">
        <f t="shared" si="246"/>
        <v>0</v>
      </c>
      <c r="GZ225" s="11">
        <f t="shared" si="247"/>
        <v>0</v>
      </c>
      <c r="HG225" s="11">
        <f t="shared" si="248"/>
        <v>0</v>
      </c>
      <c r="II225" s="11">
        <f t="shared" si="249"/>
        <v>0</v>
      </c>
      <c r="IP225" s="11">
        <f t="shared" si="250"/>
        <v>0</v>
      </c>
      <c r="IW225" s="11">
        <f t="shared" si="251"/>
        <v>0</v>
      </c>
      <c r="KF225" s="11">
        <f t="shared" si="252"/>
        <v>0</v>
      </c>
      <c r="KT225" s="11">
        <f t="shared" si="253"/>
        <v>0</v>
      </c>
      <c r="MJ225" s="11">
        <f t="shared" si="254"/>
        <v>0</v>
      </c>
      <c r="PP225" s="11">
        <f t="shared" si="255"/>
        <v>0</v>
      </c>
      <c r="PW225" s="11">
        <f t="shared" si="256"/>
        <v>0</v>
      </c>
      <c r="QD225" s="11">
        <f t="shared" si="257"/>
        <v>0</v>
      </c>
      <c r="QY225" s="11">
        <f t="shared" si="262"/>
        <v>0</v>
      </c>
      <c r="RF225" s="11">
        <f t="shared" si="258"/>
        <v>0</v>
      </c>
      <c r="RT225" s="11">
        <f t="shared" si="259"/>
        <v>0</v>
      </c>
      <c r="SH225" s="11">
        <f t="shared" si="260"/>
        <v>0</v>
      </c>
      <c r="SV225" s="11">
        <f t="shared" si="261"/>
        <v>0</v>
      </c>
    </row>
    <row r="226" spans="96:516" x14ac:dyDescent="0.2">
      <c r="CR226" s="11">
        <f t="shared" si="244"/>
        <v>0</v>
      </c>
      <c r="GE226" s="11">
        <f t="shared" si="245"/>
        <v>0</v>
      </c>
      <c r="GS226" s="11">
        <f t="shared" si="246"/>
        <v>0</v>
      </c>
      <c r="GZ226" s="11">
        <f t="shared" si="247"/>
        <v>0</v>
      </c>
      <c r="HG226" s="11">
        <f t="shared" si="248"/>
        <v>0</v>
      </c>
      <c r="II226" s="11">
        <f t="shared" si="249"/>
        <v>0</v>
      </c>
      <c r="IP226" s="11">
        <f t="shared" si="250"/>
        <v>0</v>
      </c>
      <c r="IW226" s="11">
        <f t="shared" si="251"/>
        <v>0</v>
      </c>
      <c r="KF226" s="11">
        <f t="shared" si="252"/>
        <v>0</v>
      </c>
      <c r="KT226" s="11">
        <f t="shared" si="253"/>
        <v>0</v>
      </c>
      <c r="MJ226" s="11">
        <f t="shared" si="254"/>
        <v>0</v>
      </c>
      <c r="PP226" s="11">
        <f t="shared" si="255"/>
        <v>0</v>
      </c>
      <c r="PW226" s="11">
        <f t="shared" si="256"/>
        <v>0</v>
      </c>
      <c r="QD226" s="11">
        <f t="shared" si="257"/>
        <v>0</v>
      </c>
      <c r="QY226" s="11">
        <f t="shared" si="262"/>
        <v>0</v>
      </c>
      <c r="RF226" s="11">
        <f t="shared" si="258"/>
        <v>0</v>
      </c>
      <c r="RT226" s="11">
        <f t="shared" si="259"/>
        <v>0</v>
      </c>
      <c r="SH226" s="11">
        <f t="shared" si="260"/>
        <v>0</v>
      </c>
      <c r="SV226" s="11">
        <f t="shared" si="261"/>
        <v>0</v>
      </c>
    </row>
    <row r="227" spans="96:516" x14ac:dyDescent="0.2">
      <c r="CR227" s="11">
        <f t="shared" si="244"/>
        <v>0</v>
      </c>
      <c r="GE227" s="11">
        <f t="shared" si="245"/>
        <v>0</v>
      </c>
      <c r="GS227" s="11">
        <f t="shared" si="246"/>
        <v>0</v>
      </c>
      <c r="HG227" s="11">
        <f t="shared" si="248"/>
        <v>0</v>
      </c>
      <c r="II227" s="11">
        <f t="shared" si="249"/>
        <v>0</v>
      </c>
      <c r="IW227" s="11">
        <f t="shared" si="251"/>
        <v>0</v>
      </c>
      <c r="KF227" s="11">
        <f t="shared" si="252"/>
        <v>0</v>
      </c>
      <c r="KT227" s="11">
        <f t="shared" si="253"/>
        <v>0</v>
      </c>
      <c r="MJ227" s="11">
        <f t="shared" si="254"/>
        <v>0</v>
      </c>
      <c r="PP227" s="11">
        <f t="shared" si="255"/>
        <v>0</v>
      </c>
      <c r="PW227" s="11">
        <f t="shared" si="256"/>
        <v>0</v>
      </c>
      <c r="QD227" s="11">
        <f t="shared" si="257"/>
        <v>0</v>
      </c>
      <c r="QY227" s="11">
        <f t="shared" si="262"/>
        <v>0</v>
      </c>
      <c r="RF227" s="11">
        <f t="shared" si="258"/>
        <v>0</v>
      </c>
      <c r="RT227" s="11">
        <f t="shared" si="259"/>
        <v>0</v>
      </c>
      <c r="SH227" s="11">
        <f t="shared" si="260"/>
        <v>0</v>
      </c>
      <c r="SV227" s="11">
        <f t="shared" si="261"/>
        <v>0</v>
      </c>
    </row>
    <row r="228" spans="96:516" x14ac:dyDescent="0.2">
      <c r="CR228" s="11">
        <f t="shared" si="244"/>
        <v>0</v>
      </c>
      <c r="GE228" s="11">
        <f t="shared" si="245"/>
        <v>0</v>
      </c>
      <c r="GS228" s="11">
        <f t="shared" si="246"/>
        <v>0</v>
      </c>
      <c r="HG228" s="11">
        <f t="shared" si="248"/>
        <v>0</v>
      </c>
      <c r="II228" s="11">
        <f t="shared" si="249"/>
        <v>0</v>
      </c>
      <c r="IW228" s="11">
        <f t="shared" si="251"/>
        <v>0</v>
      </c>
      <c r="KF228" s="11">
        <f t="shared" si="252"/>
        <v>0</v>
      </c>
      <c r="KT228" s="11">
        <f t="shared" si="253"/>
        <v>0</v>
      </c>
      <c r="MJ228" s="11">
        <f t="shared" si="254"/>
        <v>0</v>
      </c>
      <c r="PP228" s="11">
        <f t="shared" si="255"/>
        <v>0</v>
      </c>
      <c r="PW228" s="11">
        <f t="shared" si="256"/>
        <v>0</v>
      </c>
      <c r="QD228" s="11">
        <f t="shared" si="257"/>
        <v>0</v>
      </c>
      <c r="QY228" s="11">
        <f t="shared" si="262"/>
        <v>0</v>
      </c>
      <c r="RF228" s="11">
        <f t="shared" si="258"/>
        <v>0</v>
      </c>
      <c r="RT228" s="11">
        <f t="shared" si="259"/>
        <v>0</v>
      </c>
      <c r="SH228" s="11">
        <f t="shared" si="260"/>
        <v>0</v>
      </c>
      <c r="SV228" s="11">
        <f t="shared" si="261"/>
        <v>0</v>
      </c>
    </row>
    <row r="229" spans="96:516" x14ac:dyDescent="0.2">
      <c r="CR229" s="11">
        <f t="shared" si="244"/>
        <v>0</v>
      </c>
      <c r="GE229" s="11">
        <f t="shared" si="245"/>
        <v>0</v>
      </c>
      <c r="GS229" s="11">
        <f t="shared" si="246"/>
        <v>0</v>
      </c>
      <c r="HG229" s="11">
        <f t="shared" si="248"/>
        <v>0</v>
      </c>
      <c r="II229" s="11">
        <f t="shared" si="249"/>
        <v>0</v>
      </c>
      <c r="IW229" s="11">
        <f t="shared" si="251"/>
        <v>0</v>
      </c>
      <c r="KF229" s="11">
        <f t="shared" si="252"/>
        <v>0</v>
      </c>
      <c r="KT229" s="11">
        <f t="shared" si="253"/>
        <v>0</v>
      </c>
      <c r="MJ229" s="11">
        <f t="shared" si="254"/>
        <v>0</v>
      </c>
      <c r="PP229" s="11">
        <f t="shared" si="255"/>
        <v>0</v>
      </c>
      <c r="PW229" s="11">
        <f t="shared" si="256"/>
        <v>0</v>
      </c>
      <c r="QD229" s="11">
        <f t="shared" si="257"/>
        <v>0</v>
      </c>
      <c r="QY229" s="11">
        <f t="shared" si="262"/>
        <v>0</v>
      </c>
      <c r="RF229" s="11">
        <f t="shared" si="258"/>
        <v>0</v>
      </c>
      <c r="RT229" s="11">
        <f t="shared" si="259"/>
        <v>0</v>
      </c>
      <c r="SH229" s="11">
        <f t="shared" si="260"/>
        <v>0</v>
      </c>
      <c r="SV229" s="11">
        <f t="shared" si="261"/>
        <v>0</v>
      </c>
    </row>
    <row r="230" spans="96:516" x14ac:dyDescent="0.2">
      <c r="CR230" s="11">
        <f t="shared" si="244"/>
        <v>0</v>
      </c>
      <c r="GE230" s="11">
        <f t="shared" si="245"/>
        <v>0</v>
      </c>
      <c r="GS230" s="11">
        <f t="shared" si="246"/>
        <v>0</v>
      </c>
      <c r="HG230" s="11">
        <f t="shared" si="248"/>
        <v>0</v>
      </c>
      <c r="II230" s="11">
        <f t="shared" si="249"/>
        <v>0</v>
      </c>
      <c r="IW230" s="11">
        <f t="shared" si="251"/>
        <v>0</v>
      </c>
      <c r="KF230" s="11">
        <f t="shared" si="252"/>
        <v>0</v>
      </c>
      <c r="KT230" s="11">
        <f t="shared" si="253"/>
        <v>0</v>
      </c>
      <c r="MJ230" s="11">
        <f t="shared" si="254"/>
        <v>0</v>
      </c>
      <c r="PP230" s="11">
        <f t="shared" si="255"/>
        <v>0</v>
      </c>
      <c r="PW230" s="11">
        <f t="shared" si="256"/>
        <v>0</v>
      </c>
      <c r="QD230" s="11">
        <f t="shared" si="257"/>
        <v>0</v>
      </c>
      <c r="QY230" s="11">
        <f t="shared" si="262"/>
        <v>0</v>
      </c>
      <c r="RF230" s="11">
        <f t="shared" si="258"/>
        <v>0</v>
      </c>
      <c r="RT230" s="11">
        <f t="shared" si="259"/>
        <v>0</v>
      </c>
      <c r="SH230" s="11">
        <f t="shared" si="260"/>
        <v>0</v>
      </c>
      <c r="SV230" s="11">
        <f t="shared" si="261"/>
        <v>0</v>
      </c>
    </row>
    <row r="231" spans="96:516" x14ac:dyDescent="0.2">
      <c r="CR231" s="11">
        <f t="shared" si="244"/>
        <v>0</v>
      </c>
      <c r="GE231" s="11">
        <f t="shared" si="245"/>
        <v>0</v>
      </c>
      <c r="GS231" s="11">
        <f t="shared" si="246"/>
        <v>0</v>
      </c>
      <c r="HG231" s="11">
        <f t="shared" si="248"/>
        <v>0</v>
      </c>
      <c r="II231" s="11">
        <f t="shared" si="249"/>
        <v>0</v>
      </c>
      <c r="IW231" s="11">
        <f t="shared" si="251"/>
        <v>0</v>
      </c>
      <c r="KF231" s="11">
        <f t="shared" si="252"/>
        <v>0</v>
      </c>
      <c r="KT231" s="11">
        <f t="shared" si="253"/>
        <v>0</v>
      </c>
      <c r="MJ231" s="11">
        <f t="shared" si="254"/>
        <v>0</v>
      </c>
      <c r="PP231" s="11">
        <f t="shared" si="255"/>
        <v>0</v>
      </c>
      <c r="PW231" s="11">
        <f t="shared" si="256"/>
        <v>0</v>
      </c>
      <c r="QD231" s="11">
        <f t="shared" si="257"/>
        <v>0</v>
      </c>
      <c r="QY231" s="11">
        <f t="shared" si="262"/>
        <v>0</v>
      </c>
      <c r="RF231" s="11">
        <f t="shared" si="258"/>
        <v>0</v>
      </c>
      <c r="RT231" s="11">
        <f t="shared" si="259"/>
        <v>0</v>
      </c>
      <c r="SH231" s="11">
        <f t="shared" si="260"/>
        <v>0</v>
      </c>
      <c r="SV231" s="11">
        <f t="shared" si="261"/>
        <v>0</v>
      </c>
    </row>
    <row r="232" spans="96:516" x14ac:dyDescent="0.2">
      <c r="CR232" s="11">
        <f t="shared" si="244"/>
        <v>0</v>
      </c>
      <c r="GE232" s="11">
        <f t="shared" si="245"/>
        <v>0</v>
      </c>
      <c r="GS232" s="11">
        <f t="shared" si="246"/>
        <v>0</v>
      </c>
      <c r="HG232" s="11">
        <f t="shared" si="248"/>
        <v>0</v>
      </c>
      <c r="II232" s="11">
        <f t="shared" si="249"/>
        <v>0</v>
      </c>
      <c r="IW232" s="11">
        <f t="shared" si="251"/>
        <v>0</v>
      </c>
      <c r="KF232" s="11">
        <f t="shared" si="252"/>
        <v>0</v>
      </c>
      <c r="KT232" s="11">
        <f t="shared" si="253"/>
        <v>0</v>
      </c>
      <c r="MJ232" s="11">
        <f t="shared" si="254"/>
        <v>0</v>
      </c>
      <c r="PP232" s="11">
        <f t="shared" si="255"/>
        <v>0</v>
      </c>
      <c r="PW232" s="11">
        <f t="shared" si="256"/>
        <v>0</v>
      </c>
      <c r="QD232" s="11">
        <f t="shared" si="257"/>
        <v>0</v>
      </c>
      <c r="QY232" s="11">
        <f t="shared" si="262"/>
        <v>0</v>
      </c>
      <c r="RF232" s="11">
        <f t="shared" si="258"/>
        <v>0</v>
      </c>
      <c r="RT232" s="11">
        <f t="shared" si="259"/>
        <v>0</v>
      </c>
      <c r="SH232" s="11">
        <f t="shared" si="260"/>
        <v>0</v>
      </c>
      <c r="SV232" s="11">
        <f t="shared" si="261"/>
        <v>0</v>
      </c>
    </row>
    <row r="233" spans="96:516" x14ac:dyDescent="0.2">
      <c r="CR233" s="11">
        <f t="shared" si="244"/>
        <v>0</v>
      </c>
      <c r="GE233" s="11">
        <f t="shared" si="245"/>
        <v>0</v>
      </c>
      <c r="GS233" s="11">
        <f t="shared" si="246"/>
        <v>0</v>
      </c>
      <c r="HG233" s="11">
        <f t="shared" si="248"/>
        <v>0</v>
      </c>
      <c r="II233" s="11">
        <f t="shared" si="249"/>
        <v>0</v>
      </c>
      <c r="IW233" s="11">
        <f t="shared" si="251"/>
        <v>0</v>
      </c>
      <c r="KF233" s="11">
        <f t="shared" si="252"/>
        <v>0</v>
      </c>
      <c r="KT233" s="11">
        <f t="shared" si="253"/>
        <v>0</v>
      </c>
      <c r="MJ233" s="11">
        <f t="shared" si="254"/>
        <v>0</v>
      </c>
      <c r="PP233" s="11">
        <f t="shared" si="255"/>
        <v>0</v>
      </c>
      <c r="PW233" s="11">
        <f t="shared" si="256"/>
        <v>0</v>
      </c>
      <c r="QD233" s="11">
        <f t="shared" si="257"/>
        <v>0</v>
      </c>
      <c r="QY233" s="11">
        <f t="shared" si="262"/>
        <v>0</v>
      </c>
      <c r="RF233" s="11">
        <f t="shared" si="258"/>
        <v>0</v>
      </c>
      <c r="RT233" s="11">
        <f t="shared" si="259"/>
        <v>0</v>
      </c>
      <c r="SH233" s="11">
        <f t="shared" si="260"/>
        <v>0</v>
      </c>
      <c r="SV233" s="11">
        <f t="shared" si="261"/>
        <v>0</v>
      </c>
    </row>
    <row r="234" spans="96:516" x14ac:dyDescent="0.2">
      <c r="CR234" s="11">
        <f t="shared" si="244"/>
        <v>0</v>
      </c>
      <c r="GE234" s="11">
        <f t="shared" si="245"/>
        <v>0</v>
      </c>
      <c r="GS234" s="11">
        <f t="shared" si="246"/>
        <v>0</v>
      </c>
      <c r="HG234" s="11">
        <f t="shared" si="248"/>
        <v>0</v>
      </c>
      <c r="II234" s="11">
        <f t="shared" si="249"/>
        <v>0</v>
      </c>
      <c r="IW234" s="11">
        <f t="shared" si="251"/>
        <v>0</v>
      </c>
      <c r="KF234" s="11">
        <f t="shared" si="252"/>
        <v>0</v>
      </c>
      <c r="KT234" s="11">
        <f t="shared" si="253"/>
        <v>0</v>
      </c>
      <c r="MJ234" s="11">
        <f t="shared" si="254"/>
        <v>0</v>
      </c>
      <c r="PP234" s="11">
        <f t="shared" si="255"/>
        <v>0</v>
      </c>
      <c r="PW234" s="11">
        <f t="shared" si="256"/>
        <v>0</v>
      </c>
      <c r="QD234" s="11">
        <f t="shared" si="257"/>
        <v>0</v>
      </c>
      <c r="QY234" s="11">
        <f t="shared" si="262"/>
        <v>0</v>
      </c>
      <c r="RF234" s="11">
        <f t="shared" si="258"/>
        <v>0</v>
      </c>
      <c r="SH234" s="11">
        <f t="shared" si="260"/>
        <v>0</v>
      </c>
      <c r="SV234" s="11">
        <f t="shared" si="261"/>
        <v>0</v>
      </c>
    </row>
    <row r="235" spans="96:516" x14ac:dyDescent="0.2">
      <c r="CR235" s="11">
        <f t="shared" si="244"/>
        <v>0</v>
      </c>
      <c r="GE235" s="11">
        <f t="shared" si="245"/>
        <v>0</v>
      </c>
      <c r="GS235" s="11">
        <f t="shared" si="246"/>
        <v>0</v>
      </c>
      <c r="HG235" s="11">
        <f t="shared" si="248"/>
        <v>0</v>
      </c>
      <c r="II235" s="11">
        <f t="shared" si="249"/>
        <v>0</v>
      </c>
      <c r="IW235" s="11">
        <f t="shared" si="251"/>
        <v>0</v>
      </c>
      <c r="KF235" s="11">
        <f t="shared" si="252"/>
        <v>0</v>
      </c>
      <c r="KT235" s="11">
        <f t="shared" si="253"/>
        <v>0</v>
      </c>
      <c r="MJ235" s="11">
        <f t="shared" si="254"/>
        <v>0</v>
      </c>
      <c r="PP235" s="11">
        <f t="shared" si="255"/>
        <v>0</v>
      </c>
      <c r="PW235" s="11">
        <f t="shared" si="256"/>
        <v>0</v>
      </c>
      <c r="QD235" s="11">
        <f t="shared" si="257"/>
        <v>0</v>
      </c>
      <c r="QY235" s="11">
        <f t="shared" si="262"/>
        <v>0</v>
      </c>
      <c r="RF235" s="11">
        <f t="shared" si="258"/>
        <v>0</v>
      </c>
      <c r="SH235" s="11">
        <f t="shared" si="260"/>
        <v>0</v>
      </c>
      <c r="SV235" s="11">
        <f t="shared" si="261"/>
        <v>0</v>
      </c>
    </row>
    <row r="236" spans="96:516" x14ac:dyDescent="0.2">
      <c r="CR236" s="11">
        <f t="shared" si="244"/>
        <v>0</v>
      </c>
      <c r="GE236" s="11">
        <f t="shared" si="245"/>
        <v>0</v>
      </c>
      <c r="GS236" s="11">
        <f t="shared" si="246"/>
        <v>0</v>
      </c>
      <c r="HG236" s="11">
        <f t="shared" si="248"/>
        <v>0</v>
      </c>
      <c r="II236" s="11">
        <f t="shared" si="249"/>
        <v>0</v>
      </c>
      <c r="IW236" s="11">
        <f t="shared" si="251"/>
        <v>0</v>
      </c>
      <c r="KF236" s="11">
        <f t="shared" si="252"/>
        <v>0</v>
      </c>
      <c r="KT236" s="11">
        <f t="shared" si="253"/>
        <v>0</v>
      </c>
      <c r="MJ236" s="11">
        <f t="shared" si="254"/>
        <v>0</v>
      </c>
      <c r="PP236" s="11">
        <f t="shared" si="255"/>
        <v>0</v>
      </c>
      <c r="PW236" s="11">
        <f t="shared" si="256"/>
        <v>0</v>
      </c>
      <c r="QD236" s="11">
        <f t="shared" si="257"/>
        <v>0</v>
      </c>
      <c r="QY236" s="11">
        <f t="shared" si="262"/>
        <v>0</v>
      </c>
      <c r="RF236" s="11">
        <f t="shared" si="258"/>
        <v>0</v>
      </c>
      <c r="SV236" s="11">
        <f t="shared" si="261"/>
        <v>0</v>
      </c>
    </row>
    <row r="237" spans="96:516" x14ac:dyDescent="0.2">
      <c r="CR237" s="11">
        <f t="shared" si="244"/>
        <v>0</v>
      </c>
      <c r="GE237" s="11">
        <f t="shared" si="245"/>
        <v>0</v>
      </c>
      <c r="GS237" s="11">
        <f t="shared" si="246"/>
        <v>0</v>
      </c>
      <c r="HG237" s="11">
        <f t="shared" si="248"/>
        <v>0</v>
      </c>
      <c r="II237" s="11">
        <f t="shared" si="249"/>
        <v>0</v>
      </c>
      <c r="IW237" s="11">
        <f t="shared" si="251"/>
        <v>0</v>
      </c>
      <c r="KF237" s="11">
        <f t="shared" si="252"/>
        <v>0</v>
      </c>
      <c r="KT237" s="11">
        <f t="shared" si="253"/>
        <v>0</v>
      </c>
      <c r="MJ237" s="11">
        <f t="shared" si="254"/>
        <v>0</v>
      </c>
      <c r="PP237" s="11">
        <f t="shared" si="255"/>
        <v>0</v>
      </c>
      <c r="PW237" s="11">
        <f t="shared" si="256"/>
        <v>0</v>
      </c>
      <c r="QD237" s="11">
        <f t="shared" si="257"/>
        <v>0</v>
      </c>
      <c r="QY237" s="11">
        <f t="shared" si="262"/>
        <v>0</v>
      </c>
      <c r="RF237" s="11">
        <f t="shared" si="258"/>
        <v>0</v>
      </c>
      <c r="SV237" s="11">
        <f t="shared" si="261"/>
        <v>0</v>
      </c>
    </row>
    <row r="238" spans="96:516" x14ac:dyDescent="0.2">
      <c r="CR238" s="11">
        <f t="shared" si="244"/>
        <v>0</v>
      </c>
      <c r="GE238" s="11">
        <f t="shared" si="245"/>
        <v>0</v>
      </c>
      <c r="GS238" s="11">
        <f t="shared" si="246"/>
        <v>0</v>
      </c>
      <c r="HG238" s="11">
        <f t="shared" si="248"/>
        <v>0</v>
      </c>
      <c r="II238" s="11">
        <f t="shared" si="249"/>
        <v>0</v>
      </c>
      <c r="IW238" s="11">
        <f t="shared" si="251"/>
        <v>0</v>
      </c>
      <c r="KF238" s="11">
        <f t="shared" si="252"/>
        <v>0</v>
      </c>
      <c r="KT238" s="11">
        <f t="shared" si="253"/>
        <v>0</v>
      </c>
      <c r="MJ238" s="11">
        <f t="shared" si="254"/>
        <v>0</v>
      </c>
      <c r="PW238" s="11">
        <f t="shared" si="256"/>
        <v>0</v>
      </c>
      <c r="QD238" s="11">
        <f t="shared" si="257"/>
        <v>0</v>
      </c>
      <c r="QY238" s="11">
        <f t="shared" si="262"/>
        <v>0</v>
      </c>
      <c r="RF238" s="11">
        <f t="shared" si="258"/>
        <v>0</v>
      </c>
    </row>
    <row r="239" spans="96:516" x14ac:dyDescent="0.2">
      <c r="CR239" s="11">
        <f t="shared" si="244"/>
        <v>0</v>
      </c>
      <c r="GE239" s="11">
        <f t="shared" si="245"/>
        <v>0</v>
      </c>
      <c r="GS239" s="11">
        <f t="shared" si="246"/>
        <v>0</v>
      </c>
      <c r="HG239" s="11">
        <f t="shared" si="248"/>
        <v>0</v>
      </c>
      <c r="II239" s="11">
        <f t="shared" si="249"/>
        <v>0</v>
      </c>
      <c r="IW239" s="11">
        <f t="shared" si="251"/>
        <v>0</v>
      </c>
      <c r="KF239" s="11">
        <f t="shared" si="252"/>
        <v>0</v>
      </c>
      <c r="KT239" s="11">
        <f t="shared" si="253"/>
        <v>0</v>
      </c>
      <c r="MJ239" s="11">
        <f t="shared" si="254"/>
        <v>0</v>
      </c>
      <c r="PW239" s="11">
        <f t="shared" si="256"/>
        <v>0</v>
      </c>
      <c r="QD239" s="11">
        <f t="shared" si="257"/>
        <v>0</v>
      </c>
      <c r="QY239" s="11">
        <f t="shared" si="262"/>
        <v>0</v>
      </c>
      <c r="RF239" s="11">
        <f t="shared" si="258"/>
        <v>0</v>
      </c>
    </row>
    <row r="240" spans="96:516" x14ac:dyDescent="0.2">
      <c r="CR240" s="11">
        <f t="shared" si="244"/>
        <v>0</v>
      </c>
      <c r="GE240" s="11">
        <f t="shared" si="245"/>
        <v>0</v>
      </c>
      <c r="GS240" s="11">
        <f t="shared" si="246"/>
        <v>0</v>
      </c>
      <c r="HG240" s="11">
        <f t="shared" si="248"/>
        <v>0</v>
      </c>
      <c r="II240" s="11">
        <f t="shared" si="249"/>
        <v>0</v>
      </c>
      <c r="IW240" s="11">
        <f t="shared" si="251"/>
        <v>0</v>
      </c>
      <c r="KF240" s="11">
        <f t="shared" si="252"/>
        <v>0</v>
      </c>
      <c r="KT240" s="11">
        <f t="shared" si="253"/>
        <v>0</v>
      </c>
      <c r="MJ240" s="11">
        <f t="shared" si="254"/>
        <v>0</v>
      </c>
      <c r="PW240" s="11">
        <f t="shared" si="256"/>
        <v>0</v>
      </c>
      <c r="QD240" s="11">
        <f t="shared" si="257"/>
        <v>0</v>
      </c>
      <c r="QY240" s="11">
        <f t="shared" si="262"/>
        <v>0</v>
      </c>
      <c r="RF240" s="11">
        <f t="shared" si="258"/>
        <v>0</v>
      </c>
    </row>
    <row r="241" spans="96:474" x14ac:dyDescent="0.2">
      <c r="CR241" s="11">
        <f t="shared" si="244"/>
        <v>0</v>
      </c>
      <c r="GE241" s="11">
        <f t="shared" si="245"/>
        <v>0</v>
      </c>
      <c r="GS241" s="11">
        <f t="shared" si="246"/>
        <v>0</v>
      </c>
      <c r="HG241" s="11">
        <f t="shared" si="248"/>
        <v>0</v>
      </c>
      <c r="II241" s="11">
        <f t="shared" si="249"/>
        <v>0</v>
      </c>
      <c r="IW241" s="11">
        <f t="shared" si="251"/>
        <v>0</v>
      </c>
      <c r="KF241" s="11">
        <f t="shared" si="252"/>
        <v>0</v>
      </c>
      <c r="KT241" s="11">
        <f t="shared" si="253"/>
        <v>0</v>
      </c>
      <c r="MJ241" s="11">
        <f t="shared" si="254"/>
        <v>0</v>
      </c>
      <c r="PW241" s="11">
        <f t="shared" si="256"/>
        <v>0</v>
      </c>
      <c r="QD241" s="11">
        <f t="shared" si="257"/>
        <v>0</v>
      </c>
      <c r="QY241" s="11">
        <f t="shared" si="262"/>
        <v>0</v>
      </c>
      <c r="RF241" s="11">
        <f t="shared" si="258"/>
        <v>0</v>
      </c>
    </row>
    <row r="242" spans="96:474" x14ac:dyDescent="0.2">
      <c r="CR242" s="11">
        <f t="shared" si="244"/>
        <v>0</v>
      </c>
      <c r="GE242" s="11">
        <f t="shared" si="245"/>
        <v>0</v>
      </c>
      <c r="GS242" s="11">
        <f t="shared" si="246"/>
        <v>0</v>
      </c>
      <c r="HG242" s="11">
        <f t="shared" si="248"/>
        <v>0</v>
      </c>
      <c r="II242" s="11">
        <f t="shared" si="249"/>
        <v>0</v>
      </c>
      <c r="IW242" s="11">
        <f t="shared" si="251"/>
        <v>0</v>
      </c>
      <c r="KF242" s="11">
        <f t="shared" si="252"/>
        <v>0</v>
      </c>
      <c r="KT242" s="11">
        <f t="shared" si="253"/>
        <v>0</v>
      </c>
      <c r="MJ242" s="11">
        <f t="shared" si="254"/>
        <v>0</v>
      </c>
      <c r="PW242" s="11">
        <f t="shared" si="256"/>
        <v>0</v>
      </c>
      <c r="QD242" s="11">
        <f t="shared" si="257"/>
        <v>0</v>
      </c>
      <c r="QY242" s="11">
        <f t="shared" si="262"/>
        <v>0</v>
      </c>
      <c r="RF242" s="11">
        <f t="shared" si="258"/>
        <v>0</v>
      </c>
    </row>
    <row r="243" spans="96:474" x14ac:dyDescent="0.2">
      <c r="CR243" s="11">
        <f t="shared" si="244"/>
        <v>0</v>
      </c>
      <c r="GE243" s="11">
        <f t="shared" si="245"/>
        <v>0</v>
      </c>
      <c r="GS243" s="11">
        <f t="shared" si="246"/>
        <v>0</v>
      </c>
      <c r="HG243" s="11">
        <f t="shared" si="248"/>
        <v>0</v>
      </c>
      <c r="II243" s="11">
        <f t="shared" si="249"/>
        <v>0</v>
      </c>
      <c r="IW243" s="11">
        <f t="shared" si="251"/>
        <v>0</v>
      </c>
      <c r="KF243" s="11">
        <f t="shared" si="252"/>
        <v>0</v>
      </c>
      <c r="KT243" s="11">
        <f t="shared" si="253"/>
        <v>0</v>
      </c>
      <c r="MJ243" s="11">
        <f t="shared" si="254"/>
        <v>0</v>
      </c>
      <c r="PW243" s="11">
        <f t="shared" si="256"/>
        <v>0</v>
      </c>
      <c r="QD243" s="11">
        <f t="shared" si="257"/>
        <v>0</v>
      </c>
      <c r="QY243" s="11">
        <f t="shared" si="262"/>
        <v>0</v>
      </c>
    </row>
    <row r="244" spans="96:474" x14ac:dyDescent="0.2">
      <c r="CR244" s="11">
        <f t="shared" si="244"/>
        <v>0</v>
      </c>
      <c r="GE244" s="11">
        <f t="shared" si="245"/>
        <v>0</v>
      </c>
      <c r="GS244" s="11">
        <f t="shared" si="246"/>
        <v>0</v>
      </c>
      <c r="HG244" s="11">
        <f t="shared" si="248"/>
        <v>0</v>
      </c>
      <c r="II244" s="11">
        <f t="shared" si="249"/>
        <v>0</v>
      </c>
      <c r="IW244" s="11">
        <f t="shared" si="251"/>
        <v>0</v>
      </c>
      <c r="KF244" s="11">
        <f t="shared" si="252"/>
        <v>0</v>
      </c>
      <c r="MJ244" s="11">
        <f t="shared" si="254"/>
        <v>0</v>
      </c>
      <c r="PW244" s="11">
        <f t="shared" si="256"/>
        <v>0</v>
      </c>
      <c r="QD244" s="11">
        <f t="shared" si="257"/>
        <v>0</v>
      </c>
    </row>
    <row r="245" spans="96:474" x14ac:dyDescent="0.2">
      <c r="CR245" s="11">
        <f t="shared" si="244"/>
        <v>0</v>
      </c>
      <c r="GE245" s="11">
        <f t="shared" si="245"/>
        <v>0</v>
      </c>
      <c r="GS245" s="11">
        <f t="shared" si="246"/>
        <v>0</v>
      </c>
      <c r="HG245" s="11">
        <f t="shared" si="248"/>
        <v>0</v>
      </c>
      <c r="II245" s="11">
        <f t="shared" si="249"/>
        <v>0</v>
      </c>
      <c r="IW245" s="11">
        <f t="shared" si="251"/>
        <v>0</v>
      </c>
      <c r="KF245" s="11">
        <f t="shared" si="252"/>
        <v>0</v>
      </c>
      <c r="MJ245" s="11">
        <f t="shared" si="254"/>
        <v>0</v>
      </c>
      <c r="PW245" s="11">
        <f t="shared" si="256"/>
        <v>0</v>
      </c>
      <c r="QD245" s="11">
        <f t="shared" si="257"/>
        <v>0</v>
      </c>
    </row>
    <row r="246" spans="96:474" x14ac:dyDescent="0.2">
      <c r="CR246" s="11">
        <f t="shared" si="244"/>
        <v>0</v>
      </c>
      <c r="GE246" s="11">
        <f t="shared" si="245"/>
        <v>0</v>
      </c>
      <c r="GS246" s="11">
        <f t="shared" si="246"/>
        <v>0</v>
      </c>
      <c r="HG246" s="11">
        <f t="shared" si="248"/>
        <v>0</v>
      </c>
      <c r="II246" s="11">
        <f t="shared" si="249"/>
        <v>0</v>
      </c>
      <c r="IW246" s="11">
        <f t="shared" si="251"/>
        <v>0</v>
      </c>
      <c r="KF246" s="11">
        <f t="shared" si="252"/>
        <v>0</v>
      </c>
      <c r="PW246" s="11">
        <f t="shared" si="256"/>
        <v>0</v>
      </c>
    </row>
    <row r="247" spans="96:474" x14ac:dyDescent="0.2">
      <c r="CR247" s="11">
        <f t="shared" si="244"/>
        <v>0</v>
      </c>
      <c r="GE247" s="11">
        <f t="shared" si="245"/>
        <v>0</v>
      </c>
      <c r="GS247" s="11">
        <f t="shared" si="246"/>
        <v>0</v>
      </c>
      <c r="HG247" s="11">
        <f t="shared" si="248"/>
        <v>0</v>
      </c>
      <c r="II247" s="11">
        <f t="shared" si="249"/>
        <v>0</v>
      </c>
      <c r="IW247" s="11">
        <f t="shared" si="251"/>
        <v>0</v>
      </c>
      <c r="KF247" s="11">
        <f t="shared" si="252"/>
        <v>0</v>
      </c>
      <c r="PW247" s="11">
        <f t="shared" si="256"/>
        <v>0</v>
      </c>
    </row>
    <row r="248" spans="96:474" x14ac:dyDescent="0.2">
      <c r="CR248" s="11">
        <f t="shared" si="244"/>
        <v>0</v>
      </c>
      <c r="GE248" s="11">
        <f t="shared" si="245"/>
        <v>0</v>
      </c>
      <c r="GS248" s="11">
        <f t="shared" si="246"/>
        <v>0</v>
      </c>
      <c r="HG248" s="11">
        <f t="shared" si="248"/>
        <v>0</v>
      </c>
      <c r="II248" s="11">
        <f t="shared" si="249"/>
        <v>0</v>
      </c>
      <c r="IW248" s="11">
        <f t="shared" si="251"/>
        <v>0</v>
      </c>
      <c r="KF248" s="11">
        <f t="shared" si="252"/>
        <v>0</v>
      </c>
      <c r="PW248" s="11">
        <f t="shared" si="256"/>
        <v>0</v>
      </c>
    </row>
    <row r="249" spans="96:474" x14ac:dyDescent="0.2">
      <c r="CR249" s="11">
        <f t="shared" si="244"/>
        <v>0</v>
      </c>
      <c r="GE249" s="11">
        <f t="shared" si="245"/>
        <v>0</v>
      </c>
      <c r="GS249" s="11">
        <f t="shared" si="246"/>
        <v>0</v>
      </c>
      <c r="II249" s="11">
        <f t="shared" si="249"/>
        <v>0</v>
      </c>
      <c r="IW249" s="11">
        <f t="shared" si="251"/>
        <v>0</v>
      </c>
      <c r="KF249" s="11">
        <f t="shared" si="252"/>
        <v>0</v>
      </c>
      <c r="PW249" s="11">
        <f t="shared" si="256"/>
        <v>0</v>
      </c>
    </row>
    <row r="250" spans="96:474" x14ac:dyDescent="0.2">
      <c r="CR250" s="11">
        <f t="shared" si="244"/>
        <v>0</v>
      </c>
      <c r="GE250" s="11">
        <f t="shared" si="245"/>
        <v>0</v>
      </c>
      <c r="GS250" s="11">
        <f t="shared" si="246"/>
        <v>0</v>
      </c>
      <c r="II250" s="11">
        <f t="shared" si="249"/>
        <v>0</v>
      </c>
      <c r="IW250" s="11">
        <f t="shared" si="251"/>
        <v>0</v>
      </c>
      <c r="KF250" s="11">
        <f t="shared" si="252"/>
        <v>0</v>
      </c>
    </row>
    <row r="251" spans="96:474" x14ac:dyDescent="0.2">
      <c r="GE251" s="11">
        <f t="shared" si="245"/>
        <v>0</v>
      </c>
      <c r="GS251" s="11">
        <f t="shared" si="246"/>
        <v>0</v>
      </c>
      <c r="II251" s="11">
        <f t="shared" si="249"/>
        <v>0</v>
      </c>
      <c r="IW251" s="11">
        <f t="shared" si="251"/>
        <v>0</v>
      </c>
      <c r="KF251" s="11">
        <f t="shared" si="252"/>
        <v>0</v>
      </c>
    </row>
    <row r="252" spans="96:474" x14ac:dyDescent="0.2">
      <c r="GE252" s="11">
        <f t="shared" si="245"/>
        <v>0</v>
      </c>
      <c r="GS252" s="11">
        <f t="shared" si="246"/>
        <v>0</v>
      </c>
      <c r="II252" s="11">
        <f t="shared" si="249"/>
        <v>0</v>
      </c>
      <c r="IW252" s="11">
        <f t="shared" si="251"/>
        <v>0</v>
      </c>
      <c r="KF252" s="11">
        <f t="shared" si="252"/>
        <v>0</v>
      </c>
    </row>
    <row r="253" spans="96:474" x14ac:dyDescent="0.2">
      <c r="GE253" s="11">
        <f t="shared" si="245"/>
        <v>0</v>
      </c>
      <c r="GS253" s="11">
        <f t="shared" si="246"/>
        <v>0</v>
      </c>
      <c r="II253" s="11">
        <f t="shared" si="249"/>
        <v>0</v>
      </c>
      <c r="IW253" s="11">
        <f t="shared" si="251"/>
        <v>0</v>
      </c>
      <c r="KF253" s="11">
        <f t="shared" si="252"/>
        <v>0</v>
      </c>
    </row>
    <row r="254" spans="96:474" x14ac:dyDescent="0.2">
      <c r="GE254" s="11">
        <f t="shared" si="245"/>
        <v>0</v>
      </c>
      <c r="GS254" s="11">
        <f t="shared" si="246"/>
        <v>0</v>
      </c>
      <c r="II254" s="11">
        <f t="shared" si="249"/>
        <v>0</v>
      </c>
      <c r="IW254" s="11">
        <f t="shared" si="251"/>
        <v>0</v>
      </c>
    </row>
    <row r="255" spans="96:474" x14ac:dyDescent="0.2">
      <c r="GE255" s="11">
        <f t="shared" si="245"/>
        <v>0</v>
      </c>
      <c r="GS255" s="11">
        <f t="shared" si="246"/>
        <v>0</v>
      </c>
      <c r="IW255" s="11">
        <f t="shared" si="251"/>
        <v>0</v>
      </c>
    </row>
    <row r="256" spans="96:474" x14ac:dyDescent="0.2">
      <c r="GE256" s="11">
        <f t="shared" si="245"/>
        <v>0</v>
      </c>
      <c r="GS256" s="11">
        <f t="shared" si="246"/>
        <v>0</v>
      </c>
      <c r="IW256" s="11">
        <f t="shared" si="251"/>
        <v>0</v>
      </c>
    </row>
    <row r="257" spans="187:257" x14ac:dyDescent="0.2">
      <c r="GE257" s="11">
        <f t="shared" si="245"/>
        <v>0</v>
      </c>
      <c r="GS257" s="11">
        <f t="shared" si="246"/>
        <v>0</v>
      </c>
      <c r="IW257" s="11">
        <f t="shared" si="251"/>
        <v>0</v>
      </c>
    </row>
    <row r="258" spans="187:257" x14ac:dyDescent="0.2">
      <c r="GE258" s="11">
        <f t="shared" si="245"/>
        <v>0</v>
      </c>
      <c r="GS258" s="11">
        <f t="shared" si="246"/>
        <v>0</v>
      </c>
      <c r="IW258" s="11">
        <f t="shared" si="251"/>
        <v>0</v>
      </c>
    </row>
    <row r="259" spans="187:257" x14ac:dyDescent="0.2">
      <c r="GE259" s="11">
        <f t="shared" si="245"/>
        <v>0</v>
      </c>
      <c r="GS259" s="11">
        <f t="shared" si="246"/>
        <v>0</v>
      </c>
      <c r="IW259" s="11">
        <f t="shared" si="251"/>
        <v>0</v>
      </c>
    </row>
    <row r="260" spans="187:257" x14ac:dyDescent="0.2">
      <c r="GE260" s="11">
        <f t="shared" si="245"/>
        <v>0</v>
      </c>
      <c r="GS260" s="11">
        <f t="shared" si="246"/>
        <v>0</v>
      </c>
      <c r="IW260" s="11">
        <f t="shared" si="251"/>
        <v>0</v>
      </c>
    </row>
    <row r="261" spans="187:257" x14ac:dyDescent="0.2">
      <c r="GE261" s="11">
        <f t="shared" si="245"/>
        <v>0</v>
      </c>
      <c r="GS261" s="11">
        <f t="shared" si="246"/>
        <v>0</v>
      </c>
      <c r="IW261" s="11">
        <f t="shared" si="251"/>
        <v>0</v>
      </c>
    </row>
    <row r="262" spans="187:257" x14ac:dyDescent="0.2">
      <c r="GE262" s="11">
        <f t="shared" si="245"/>
        <v>0</v>
      </c>
      <c r="GS262" s="11">
        <f t="shared" si="246"/>
        <v>0</v>
      </c>
      <c r="IW262" s="11">
        <f t="shared" si="251"/>
        <v>0</v>
      </c>
    </row>
    <row r="263" spans="187:257" x14ac:dyDescent="0.2">
      <c r="GE263" s="11">
        <f t="shared" si="245"/>
        <v>0</v>
      </c>
      <c r="GS263" s="11">
        <f t="shared" si="246"/>
        <v>0</v>
      </c>
      <c r="IW263" s="11">
        <f t="shared" si="251"/>
        <v>0</v>
      </c>
    </row>
    <row r="264" spans="187:257" x14ac:dyDescent="0.2">
      <c r="GE264" s="11">
        <f t="shared" si="245"/>
        <v>0</v>
      </c>
      <c r="GS264" s="11">
        <f t="shared" si="246"/>
        <v>0</v>
      </c>
      <c r="IW264" s="11">
        <f t="shared" si="251"/>
        <v>0</v>
      </c>
    </row>
    <row r="265" spans="187:257" x14ac:dyDescent="0.2">
      <c r="GE265" s="11">
        <f t="shared" si="245"/>
        <v>0</v>
      </c>
      <c r="GS265" s="11">
        <f t="shared" si="246"/>
        <v>0</v>
      </c>
      <c r="IW265" s="11">
        <f t="shared" si="251"/>
        <v>0</v>
      </c>
    </row>
    <row r="266" spans="187:257" x14ac:dyDescent="0.2">
      <c r="GE266" s="11">
        <f t="shared" si="245"/>
        <v>0</v>
      </c>
      <c r="GS266" s="11">
        <f t="shared" si="246"/>
        <v>0</v>
      </c>
      <c r="IW266" s="11">
        <f t="shared" si="251"/>
        <v>0</v>
      </c>
    </row>
    <row r="267" spans="187:257" x14ac:dyDescent="0.2">
      <c r="GE267" s="11">
        <f t="shared" si="245"/>
        <v>0</v>
      </c>
      <c r="GS267" s="11">
        <f t="shared" si="246"/>
        <v>0</v>
      </c>
      <c r="IW267" s="11">
        <f t="shared" si="251"/>
        <v>0</v>
      </c>
    </row>
    <row r="268" spans="187:257" x14ac:dyDescent="0.2">
      <c r="GE268" s="11">
        <f t="shared" si="245"/>
        <v>0</v>
      </c>
      <c r="GS268" s="11">
        <f t="shared" si="246"/>
        <v>0</v>
      </c>
      <c r="IW268" s="11">
        <f t="shared" si="251"/>
        <v>0</v>
      </c>
    </row>
    <row r="269" spans="187:257" x14ac:dyDescent="0.2">
      <c r="GE269" s="11">
        <f t="shared" si="245"/>
        <v>0</v>
      </c>
      <c r="GS269" s="11">
        <f t="shared" si="246"/>
        <v>0</v>
      </c>
      <c r="IW269" s="11">
        <f t="shared" si="251"/>
        <v>0</v>
      </c>
    </row>
    <row r="270" spans="187:257" x14ac:dyDescent="0.2">
      <c r="GE270" s="11">
        <f t="shared" si="245"/>
        <v>0</v>
      </c>
      <c r="GS270" s="11">
        <f t="shared" si="246"/>
        <v>0</v>
      </c>
      <c r="IW270" s="11">
        <f t="shared" si="251"/>
        <v>0</v>
      </c>
    </row>
    <row r="271" spans="187:257" x14ac:dyDescent="0.2">
      <c r="GE271" s="11">
        <f t="shared" si="245"/>
        <v>0</v>
      </c>
      <c r="IW271" s="11">
        <f t="shared" si="251"/>
        <v>0</v>
      </c>
    </row>
    <row r="272" spans="187:257" x14ac:dyDescent="0.2">
      <c r="GE272" s="11">
        <f t="shared" si="245"/>
        <v>0</v>
      </c>
      <c r="IW272" s="11">
        <f t="shared" si="251"/>
        <v>0</v>
      </c>
    </row>
    <row r="273" spans="187:257" x14ac:dyDescent="0.2">
      <c r="GE273" s="11">
        <f t="shared" si="245"/>
        <v>0</v>
      </c>
      <c r="IW273" s="11">
        <f t="shared" si="251"/>
        <v>0</v>
      </c>
    </row>
    <row r="274" spans="187:257" x14ac:dyDescent="0.2">
      <c r="GE274" s="11">
        <f t="shared" si="245"/>
        <v>0</v>
      </c>
      <c r="IW274" s="11">
        <f t="shared" si="251"/>
        <v>0</v>
      </c>
    </row>
    <row r="275" spans="187:257" x14ac:dyDescent="0.2">
      <c r="GE275" s="11">
        <f t="shared" si="245"/>
        <v>0</v>
      </c>
      <c r="IW275" s="11">
        <f t="shared" si="251"/>
        <v>0</v>
      </c>
    </row>
    <row r="276" spans="187:257" x14ac:dyDescent="0.2">
      <c r="IW276" s="11">
        <f t="shared" si="251"/>
        <v>0</v>
      </c>
    </row>
    <row r="277" spans="187:257" x14ac:dyDescent="0.2">
      <c r="IW277" s="11">
        <f t="shared" si="251"/>
        <v>0</v>
      </c>
    </row>
    <row r="278" spans="187:257" x14ac:dyDescent="0.2">
      <c r="IW278" s="11">
        <f t="shared" si="251"/>
        <v>0</v>
      </c>
    </row>
    <row r="279" spans="187:257" x14ac:dyDescent="0.2">
      <c r="IW279" s="11">
        <f t="shared" si="251"/>
        <v>0</v>
      </c>
    </row>
  </sheetData>
  <mergeCells count="81">
    <mergeCell ref="TU2:TZ2"/>
    <mergeCell ref="TN2:TS2"/>
    <mergeCell ref="SZ2:TE2"/>
    <mergeCell ref="TG2:TL2"/>
    <mergeCell ref="UP2:UU2"/>
    <mergeCell ref="UI2:UN2"/>
    <mergeCell ref="UB2:UG2"/>
    <mergeCell ref="OR2:OW2"/>
    <mergeCell ref="OY2:PD2"/>
    <mergeCell ref="LL2:LQ2"/>
    <mergeCell ref="LS2:LX2"/>
    <mergeCell ref="LZ2:ME2"/>
    <mergeCell ref="MG2:ML2"/>
    <mergeCell ref="MN2:MS2"/>
    <mergeCell ref="MU2:MZ2"/>
    <mergeCell ref="NB2:NG2"/>
    <mergeCell ref="NI2:NN2"/>
    <mergeCell ref="NP2:NU2"/>
    <mergeCell ref="NW2:OB2"/>
    <mergeCell ref="OD2:OI2"/>
    <mergeCell ref="OK2:OP2"/>
    <mergeCell ref="KC2:KH2"/>
    <mergeCell ref="KJ2:KO2"/>
    <mergeCell ref="KQ2:KV2"/>
    <mergeCell ref="KX2:LC2"/>
    <mergeCell ref="LE2:LJ2"/>
    <mergeCell ref="JO2:JT2"/>
    <mergeCell ref="JV2:KA2"/>
    <mergeCell ref="IF2:IK2"/>
    <mergeCell ref="IM2:IR2"/>
    <mergeCell ref="IT2:IY2"/>
    <mergeCell ref="JA2:JF2"/>
    <mergeCell ref="JH2:JM2"/>
    <mergeCell ref="GW2:HB2"/>
    <mergeCell ref="HD2:HI2"/>
    <mergeCell ref="HK2:HP2"/>
    <mergeCell ref="HR2:HW2"/>
    <mergeCell ref="HY2:ID2"/>
    <mergeCell ref="FN2:FS2"/>
    <mergeCell ref="FU2:FZ2"/>
    <mergeCell ref="GB2:GG2"/>
    <mergeCell ref="GI2:GN2"/>
    <mergeCell ref="GP2:GU2"/>
    <mergeCell ref="EL2:EQ2"/>
    <mergeCell ref="ES2:EX2"/>
    <mergeCell ref="EZ2:FE2"/>
    <mergeCell ref="FG2:FL2"/>
    <mergeCell ref="DC2:DH2"/>
    <mergeCell ref="DJ2:DO2"/>
    <mergeCell ref="DQ2:DV2"/>
    <mergeCell ref="DX2:EC2"/>
    <mergeCell ref="EE2:EJ2"/>
    <mergeCell ref="B2:G2"/>
    <mergeCell ref="I2:N2"/>
    <mergeCell ref="P2:U2"/>
    <mergeCell ref="W2:AB2"/>
    <mergeCell ref="AD2:AI2"/>
    <mergeCell ref="AK2:AP2"/>
    <mergeCell ref="AR2:AW2"/>
    <mergeCell ref="AY2:BD2"/>
    <mergeCell ref="BF2:BK2"/>
    <mergeCell ref="BM2:BR2"/>
    <mergeCell ref="BT2:BY2"/>
    <mergeCell ref="CA2:CF2"/>
    <mergeCell ref="CH2:CM2"/>
    <mergeCell ref="CO2:CT2"/>
    <mergeCell ref="CV2:DA2"/>
    <mergeCell ref="PF2:PK2"/>
    <mergeCell ref="RJ2:RO2"/>
    <mergeCell ref="RQ2:RV2"/>
    <mergeCell ref="SE2:SJ2"/>
    <mergeCell ref="RX2:SC2"/>
    <mergeCell ref="PM2:PR2"/>
    <mergeCell ref="SS2:SX2"/>
    <mergeCell ref="SL2:SQ2"/>
    <mergeCell ref="QV2:RA2"/>
    <mergeCell ref="RC2:RH2"/>
    <mergeCell ref="PT2:PY2"/>
    <mergeCell ref="QA2:QF2"/>
    <mergeCell ref="QH2:QM2"/>
    <mergeCell ref="QO2:QT2"/>
  </mergeCells>
  <pageMargins left="0.25" right="0.25" top="0.75" bottom="0.75" header="0.3" footer="0.3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1176E-CD44-154E-9435-8E237CDEA0E6}">
  <dimension ref="A1:H57"/>
  <sheetViews>
    <sheetView zoomScale="110" zoomScaleNormal="110" workbookViewId="0">
      <selection activeCell="L24" sqref="L24"/>
    </sheetView>
  </sheetViews>
  <sheetFormatPr baseColWidth="10" defaultRowHeight="15" x14ac:dyDescent="0.2"/>
  <cols>
    <col min="1" max="1" width="25" style="122" customWidth="1"/>
    <col min="2" max="2" width="17.33203125" style="47" customWidth="1"/>
    <col min="3" max="3" width="17.5" style="47" customWidth="1"/>
    <col min="4" max="4" width="15.5" style="47" customWidth="1"/>
    <col min="5" max="5" width="14.83203125" style="47" customWidth="1"/>
    <col min="6" max="6" width="19.6640625" style="47" customWidth="1"/>
    <col min="7" max="7" width="19.33203125" style="47" customWidth="1"/>
    <col min="8" max="8" width="2.83203125" style="124" customWidth="1"/>
    <col min="9" max="16384" width="10.83203125" style="38"/>
  </cols>
  <sheetData>
    <row r="1" spans="1:8" x14ac:dyDescent="0.2">
      <c r="B1" s="174">
        <v>44739</v>
      </c>
      <c r="C1" s="175"/>
      <c r="D1" s="175"/>
      <c r="E1" s="175"/>
      <c r="F1" s="175"/>
      <c r="G1" s="176"/>
    </row>
    <row r="2" spans="1:8" x14ac:dyDescent="0.2">
      <c r="D2" s="172" t="s">
        <v>169</v>
      </c>
      <c r="E2" s="173"/>
    </row>
    <row r="3" spans="1:8" s="88" customFormat="1" x14ac:dyDescent="0.2">
      <c r="A3" s="88" t="s">
        <v>0</v>
      </c>
      <c r="B3" s="86" t="s">
        <v>168</v>
      </c>
      <c r="C3" s="86" t="s">
        <v>174</v>
      </c>
      <c r="D3" s="86" t="s">
        <v>170</v>
      </c>
      <c r="E3" s="86" t="s">
        <v>171</v>
      </c>
      <c r="F3" s="86" t="s">
        <v>172</v>
      </c>
      <c r="G3" s="86" t="s">
        <v>173</v>
      </c>
      <c r="H3" s="125"/>
    </row>
    <row r="5" spans="1:8" x14ac:dyDescent="0.2">
      <c r="A5" s="122" t="s">
        <v>5</v>
      </c>
      <c r="B5" s="47">
        <v>127124</v>
      </c>
      <c r="C5" s="47">
        <v>0</v>
      </c>
      <c r="D5" s="47">
        <v>127124</v>
      </c>
    </row>
    <row r="7" spans="1:8" x14ac:dyDescent="0.2">
      <c r="A7" s="122" t="s">
        <v>175</v>
      </c>
      <c r="B7" s="47">
        <v>78920</v>
      </c>
      <c r="D7" s="47">
        <v>15000</v>
      </c>
      <c r="E7" s="47">
        <v>20000</v>
      </c>
    </row>
    <row r="9" spans="1:8" x14ac:dyDescent="0.2">
      <c r="A9" s="122" t="s">
        <v>10</v>
      </c>
      <c r="B9" s="47">
        <v>12436</v>
      </c>
      <c r="D9" s="47">
        <v>5150</v>
      </c>
      <c r="E9" s="47" t="s">
        <v>128</v>
      </c>
    </row>
    <row r="11" spans="1:8" x14ac:dyDescent="0.2">
      <c r="A11" s="122" t="s">
        <v>159</v>
      </c>
      <c r="B11" s="47">
        <v>59833</v>
      </c>
      <c r="D11" s="47">
        <v>22800</v>
      </c>
      <c r="E11" s="47">
        <v>7000</v>
      </c>
    </row>
    <row r="12" spans="1:8" x14ac:dyDescent="0.2">
      <c r="C12" s="47" t="s">
        <v>128</v>
      </c>
    </row>
    <row r="13" spans="1:8" x14ac:dyDescent="0.2">
      <c r="A13" s="122" t="s">
        <v>11</v>
      </c>
      <c r="B13" s="47">
        <v>48982</v>
      </c>
      <c r="D13" s="47">
        <v>16900</v>
      </c>
    </row>
    <row r="15" spans="1:8" x14ac:dyDescent="0.2">
      <c r="A15" s="122" t="s">
        <v>118</v>
      </c>
      <c r="B15" s="47">
        <v>15756</v>
      </c>
      <c r="D15" s="47">
        <v>13270</v>
      </c>
      <c r="F15" s="47">
        <f>B15-D15</f>
        <v>2486</v>
      </c>
    </row>
    <row r="17" spans="1:5" x14ac:dyDescent="0.2">
      <c r="A17" s="122" t="s">
        <v>6</v>
      </c>
      <c r="B17" s="47">
        <v>18492</v>
      </c>
    </row>
    <row r="19" spans="1:5" x14ac:dyDescent="0.2">
      <c r="A19" s="122" t="s">
        <v>31</v>
      </c>
      <c r="B19" s="47">
        <v>39569</v>
      </c>
      <c r="D19" s="47">
        <v>40000</v>
      </c>
    </row>
    <row r="21" spans="1:5" x14ac:dyDescent="0.2">
      <c r="A21" s="122" t="s">
        <v>32</v>
      </c>
      <c r="B21" s="47">
        <v>12550</v>
      </c>
    </row>
    <row r="23" spans="1:5" x14ac:dyDescent="0.2">
      <c r="A23" s="122" t="s">
        <v>33</v>
      </c>
      <c r="B23" s="47">
        <v>23742</v>
      </c>
      <c r="D23" s="47">
        <v>23200</v>
      </c>
    </row>
    <row r="25" spans="1:5" x14ac:dyDescent="0.2">
      <c r="A25" s="122" t="s">
        <v>34</v>
      </c>
      <c r="B25" s="47">
        <v>27016</v>
      </c>
      <c r="D25" s="47">
        <v>27000</v>
      </c>
    </row>
    <row r="27" spans="1:5" x14ac:dyDescent="0.2">
      <c r="A27" s="122" t="s">
        <v>38</v>
      </c>
      <c r="B27" s="47">
        <v>7958</v>
      </c>
      <c r="D27" s="47">
        <v>8000</v>
      </c>
    </row>
    <row r="29" spans="1:5" x14ac:dyDescent="0.2">
      <c r="A29" s="122" t="s">
        <v>41</v>
      </c>
      <c r="B29" s="47">
        <v>23201</v>
      </c>
      <c r="D29" s="47">
        <v>21700</v>
      </c>
      <c r="E29" s="47">
        <v>1250</v>
      </c>
    </row>
    <row r="31" spans="1:5" x14ac:dyDescent="0.2">
      <c r="A31" s="122" t="s">
        <v>46</v>
      </c>
      <c r="B31" s="47">
        <v>32445</v>
      </c>
      <c r="D31" s="47">
        <v>31450</v>
      </c>
    </row>
    <row r="33" spans="1:5" x14ac:dyDescent="0.2">
      <c r="A33" s="122" t="s">
        <v>49</v>
      </c>
      <c r="B33" s="47">
        <v>15400</v>
      </c>
      <c r="D33" s="47">
        <v>15400</v>
      </c>
    </row>
    <row r="35" spans="1:5" x14ac:dyDescent="0.2">
      <c r="A35" s="122" t="s">
        <v>59</v>
      </c>
      <c r="B35" s="47">
        <v>26442</v>
      </c>
      <c r="D35" s="47">
        <v>24940</v>
      </c>
    </row>
    <row r="37" spans="1:5" x14ac:dyDescent="0.2">
      <c r="A37" s="122" t="s">
        <v>160</v>
      </c>
      <c r="B37" s="47">
        <v>30479</v>
      </c>
    </row>
    <row r="39" spans="1:5" x14ac:dyDescent="0.2">
      <c r="A39" s="122" t="s">
        <v>67</v>
      </c>
      <c r="B39" s="47">
        <v>57848</v>
      </c>
      <c r="D39" s="47">
        <v>57850</v>
      </c>
    </row>
    <row r="41" spans="1:5" x14ac:dyDescent="0.2">
      <c r="A41" s="122" t="s">
        <v>68</v>
      </c>
      <c r="B41" s="47">
        <v>24556</v>
      </c>
      <c r="D41" s="47">
        <v>10000</v>
      </c>
      <c r="E41" s="47">
        <v>8800</v>
      </c>
    </row>
    <row r="43" spans="1:5" x14ac:dyDescent="0.2">
      <c r="A43" s="122" t="s">
        <v>73</v>
      </c>
      <c r="B43" s="47">
        <v>28795</v>
      </c>
      <c r="D43" s="47">
        <v>28000</v>
      </c>
    </row>
    <row r="45" spans="1:5" x14ac:dyDescent="0.2">
      <c r="A45" s="122" t="s">
        <v>162</v>
      </c>
      <c r="B45" s="47">
        <v>24813</v>
      </c>
      <c r="D45" s="47">
        <v>4230</v>
      </c>
      <c r="E45" s="47">
        <v>4970</v>
      </c>
    </row>
    <row r="47" spans="1:5" x14ac:dyDescent="0.2">
      <c r="A47" s="122" t="s">
        <v>81</v>
      </c>
      <c r="B47" s="47">
        <v>1260</v>
      </c>
    </row>
    <row r="49" spans="1:5" x14ac:dyDescent="0.2">
      <c r="A49" s="122" t="s">
        <v>163</v>
      </c>
      <c r="B49" s="47">
        <v>23660</v>
      </c>
      <c r="D49" s="47">
        <v>22150</v>
      </c>
      <c r="E49" s="47">
        <v>1390</v>
      </c>
    </row>
    <row r="51" spans="1:5" x14ac:dyDescent="0.2">
      <c r="A51" s="122" t="s">
        <v>164</v>
      </c>
      <c r="B51" s="47">
        <v>15039</v>
      </c>
      <c r="D51" s="47">
        <v>12500</v>
      </c>
      <c r="E51" s="47">
        <v>2500</v>
      </c>
    </row>
    <row r="53" spans="1:5" x14ac:dyDescent="0.2">
      <c r="A53" s="122" t="s">
        <v>166</v>
      </c>
      <c r="B53" s="47">
        <v>15674</v>
      </c>
    </row>
    <row r="55" spans="1:5" x14ac:dyDescent="0.2">
      <c r="A55" s="122" t="s">
        <v>61</v>
      </c>
      <c r="B55" s="47">
        <v>106018</v>
      </c>
      <c r="D55" s="47">
        <v>102000</v>
      </c>
    </row>
    <row r="57" spans="1:5" x14ac:dyDescent="0.2">
      <c r="A57" s="122" t="s">
        <v>65</v>
      </c>
      <c r="B57" s="47">
        <v>43648</v>
      </c>
      <c r="D57" s="47">
        <v>40000</v>
      </c>
      <c r="E57" s="47">
        <v>3648</v>
      </c>
    </row>
  </sheetData>
  <mergeCells count="2">
    <mergeCell ref="D2:E2"/>
    <mergeCell ref="B1:G1"/>
  </mergeCells>
  <pageMargins left="0.25" right="0.25" top="0.75" bottom="0.75" header="0.3" footer="0.3"/>
  <pageSetup paperSize="9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EC80A-A1AD-FB4C-A3A2-D3AEA7CE3DF5}">
  <dimension ref="A4"/>
  <sheetViews>
    <sheetView zoomScale="110" zoomScaleNormal="110" workbookViewId="0">
      <selection activeCell="F19" sqref="F19"/>
    </sheetView>
  </sheetViews>
  <sheetFormatPr baseColWidth="10" defaultRowHeight="15" x14ac:dyDescent="0.2"/>
  <cols>
    <col min="1" max="16384" width="10.83203125" style="128"/>
  </cols>
  <sheetData>
    <row r="4" spans="1:1" s="44" customFormat="1" x14ac:dyDescent="0.2">
      <c r="A4" s="44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83469-E8FE-3B4A-8EE3-C5B007B3CBCD}">
  <dimension ref="A1:Q161"/>
  <sheetViews>
    <sheetView topLeftCell="A121" zoomScale="120" zoomScaleNormal="120" workbookViewId="0">
      <selection activeCell="L144" sqref="L144"/>
    </sheetView>
  </sheetViews>
  <sheetFormatPr baseColWidth="10" defaultRowHeight="15" x14ac:dyDescent="0.2"/>
  <cols>
    <col min="1" max="1" width="8.6640625" style="37" customWidth="1"/>
    <col min="2" max="2" width="8.83203125" style="82" customWidth="1"/>
    <col min="3" max="3" width="6.83203125" style="99" customWidth="1"/>
    <col min="4" max="4" width="13.1640625" style="93" customWidth="1"/>
    <col min="5" max="5" width="8.83203125" style="47" customWidth="1"/>
    <col min="6" max="6" width="11.33203125" style="84" customWidth="1"/>
    <col min="7" max="7" width="7.6640625" style="101" customWidth="1"/>
    <col min="8" max="8" width="13.1640625" style="101" customWidth="1"/>
    <col min="9" max="9" width="10.33203125" style="93" customWidth="1"/>
    <col min="10" max="10" width="13" style="93" customWidth="1"/>
    <col min="11" max="11" width="12.6640625" style="93" customWidth="1"/>
    <col min="12" max="12" width="13.6640625" style="38" customWidth="1"/>
    <col min="13" max="13" width="10.83203125" style="38"/>
    <col min="14" max="15" width="16.5" style="120" customWidth="1"/>
    <col min="16" max="16" width="14.5" style="38" customWidth="1"/>
    <col min="17" max="16384" width="10.83203125" style="38"/>
  </cols>
  <sheetData>
    <row r="1" spans="1:15" s="41" customFormat="1" ht="16" thickBot="1" x14ac:dyDescent="0.25">
      <c r="A1" s="40"/>
      <c r="B1" s="80"/>
      <c r="C1" s="98"/>
      <c r="D1" s="90"/>
      <c r="E1" s="45"/>
      <c r="F1" s="83"/>
      <c r="G1" s="100"/>
      <c r="H1" s="100"/>
      <c r="I1" s="90"/>
      <c r="J1" s="90"/>
      <c r="K1" s="90"/>
      <c r="N1" s="118"/>
      <c r="O1" s="118"/>
    </row>
    <row r="2" spans="1:15" s="41" customFormat="1" x14ac:dyDescent="0.2">
      <c r="A2" s="40"/>
      <c r="B2" s="80"/>
      <c r="C2" s="98"/>
      <c r="D2" s="179" t="s">
        <v>191</v>
      </c>
      <c r="E2" s="180"/>
      <c r="F2" s="180"/>
      <c r="G2" s="180"/>
      <c r="H2" s="180"/>
      <c r="I2" s="180"/>
      <c r="J2" s="181"/>
      <c r="K2" s="90"/>
      <c r="N2" s="118"/>
      <c r="O2" s="118"/>
    </row>
    <row r="3" spans="1:15" s="41" customFormat="1" ht="16" thickBot="1" x14ac:dyDescent="0.25">
      <c r="A3" s="40"/>
      <c r="B3" s="80"/>
      <c r="C3" s="98"/>
      <c r="D3" s="182"/>
      <c r="E3" s="183"/>
      <c r="F3" s="183"/>
      <c r="G3" s="183"/>
      <c r="H3" s="183"/>
      <c r="I3" s="183"/>
      <c r="J3" s="184"/>
      <c r="K3" s="90"/>
      <c r="N3" s="118"/>
      <c r="O3" s="118"/>
    </row>
    <row r="4" spans="1:15" s="41" customFormat="1" x14ac:dyDescent="0.2">
      <c r="A4" s="40"/>
      <c r="B4" s="80"/>
      <c r="C4" s="98"/>
      <c r="D4" s="90"/>
      <c r="E4" s="45"/>
      <c r="F4" s="83"/>
      <c r="G4" s="100"/>
      <c r="H4" s="100"/>
      <c r="I4" s="90"/>
      <c r="J4" s="90"/>
      <c r="K4" s="90"/>
      <c r="N4" s="118"/>
      <c r="O4" s="118"/>
    </row>
    <row r="5" spans="1:15" s="41" customFormat="1" x14ac:dyDescent="0.2">
      <c r="A5" s="42"/>
      <c r="B5" s="177" t="s">
        <v>133</v>
      </c>
      <c r="C5" s="177"/>
      <c r="D5" s="177"/>
      <c r="E5" s="43"/>
      <c r="F5" s="178" t="s">
        <v>132</v>
      </c>
      <c r="G5" s="178"/>
      <c r="H5" s="178"/>
      <c r="I5" s="91" t="s">
        <v>13</v>
      </c>
      <c r="J5" s="90"/>
      <c r="K5" s="90"/>
      <c r="N5" s="118"/>
      <c r="O5" s="118"/>
    </row>
    <row r="6" spans="1:15" s="44" customFormat="1" ht="16" x14ac:dyDescent="0.2">
      <c r="A6" s="39" t="s">
        <v>20</v>
      </c>
      <c r="B6" s="81" t="s">
        <v>2</v>
      </c>
      <c r="C6" s="92" t="s">
        <v>3</v>
      </c>
      <c r="D6" s="92" t="s">
        <v>4</v>
      </c>
      <c r="E6" s="46"/>
      <c r="F6" s="81" t="s">
        <v>2</v>
      </c>
      <c r="G6" s="92" t="s">
        <v>135</v>
      </c>
      <c r="H6" s="92" t="s">
        <v>4</v>
      </c>
      <c r="I6" s="108" t="s">
        <v>14</v>
      </c>
      <c r="J6" s="106" t="s">
        <v>150</v>
      </c>
      <c r="K6" s="107" t="s">
        <v>156</v>
      </c>
      <c r="L6" s="105" t="s">
        <v>157</v>
      </c>
      <c r="N6" s="119"/>
      <c r="O6" s="119"/>
    </row>
    <row r="7" spans="1:15" x14ac:dyDescent="0.2">
      <c r="A7" s="37">
        <v>44587</v>
      </c>
      <c r="B7" s="82">
        <v>342</v>
      </c>
      <c r="C7" s="99">
        <v>97</v>
      </c>
      <c r="D7" s="93">
        <f t="shared" ref="D7:D13" si="0">B7*C7</f>
        <v>33174</v>
      </c>
    </row>
    <row r="8" spans="1:15" x14ac:dyDescent="0.2">
      <c r="A8" s="37">
        <v>44588</v>
      </c>
      <c r="B8" s="82">
        <v>647</v>
      </c>
      <c r="C8" s="99">
        <v>101</v>
      </c>
      <c r="D8" s="93">
        <f t="shared" si="0"/>
        <v>65347</v>
      </c>
      <c r="F8" s="84">
        <v>329.7</v>
      </c>
      <c r="G8" s="101">
        <v>109</v>
      </c>
      <c r="H8" s="101">
        <v>36350</v>
      </c>
      <c r="I8" s="93">
        <v>1000</v>
      </c>
      <c r="J8" s="93">
        <f>H8-I8</f>
        <v>35350</v>
      </c>
      <c r="L8" s="47">
        <f>J8-D7-2650</f>
        <v>-474</v>
      </c>
    </row>
    <row r="9" spans="1:15" x14ac:dyDescent="0.2">
      <c r="A9" s="37">
        <v>44589</v>
      </c>
      <c r="B9" s="82">
        <v>368.7</v>
      </c>
      <c r="C9" s="99">
        <v>102</v>
      </c>
      <c r="D9" s="93">
        <f t="shared" si="0"/>
        <v>37607.4</v>
      </c>
      <c r="F9" s="84">
        <v>572.6</v>
      </c>
      <c r="G9" s="101">
        <v>112.5</v>
      </c>
      <c r="H9" s="101">
        <v>64435</v>
      </c>
      <c r="I9" s="93">
        <v>1000</v>
      </c>
      <c r="J9" s="93">
        <f t="shared" ref="J9:J72" si="1">H9-I9</f>
        <v>63435</v>
      </c>
      <c r="K9" s="93">
        <v>51800</v>
      </c>
      <c r="L9" s="47">
        <f t="shared" ref="L9:L72" si="2">J9-D8-2650</f>
        <v>-4562</v>
      </c>
    </row>
    <row r="10" spans="1:15" x14ac:dyDescent="0.2">
      <c r="A10" s="37">
        <v>44590</v>
      </c>
      <c r="B10" s="82">
        <v>967</v>
      </c>
      <c r="C10" s="99">
        <v>102</v>
      </c>
      <c r="D10" s="93">
        <f t="shared" si="0"/>
        <v>98634</v>
      </c>
      <c r="F10" s="84">
        <v>403.9</v>
      </c>
      <c r="G10" s="101">
        <f>H10/F10</f>
        <v>114.03565238920525</v>
      </c>
      <c r="H10" s="101">
        <v>46059</v>
      </c>
      <c r="I10" s="93">
        <v>2000</v>
      </c>
      <c r="J10" s="93">
        <f t="shared" si="1"/>
        <v>44059</v>
      </c>
      <c r="K10" s="93">
        <v>5300</v>
      </c>
      <c r="L10" s="47">
        <f t="shared" si="2"/>
        <v>3801.5999999999985</v>
      </c>
    </row>
    <row r="11" spans="1:15" x14ac:dyDescent="0.2">
      <c r="A11" s="37">
        <v>44591</v>
      </c>
      <c r="D11" s="93">
        <f t="shared" si="0"/>
        <v>0</v>
      </c>
      <c r="F11" s="84">
        <v>918.8</v>
      </c>
      <c r="G11" s="101">
        <f t="shared" ref="G11:G74" si="3">H11/F11</f>
        <v>113.80713974749673</v>
      </c>
      <c r="H11" s="101">
        <v>104566</v>
      </c>
      <c r="I11" s="93">
        <v>1500</v>
      </c>
      <c r="J11" s="93">
        <f t="shared" si="1"/>
        <v>103066</v>
      </c>
      <c r="K11" s="93">
        <v>27900</v>
      </c>
      <c r="L11" s="47">
        <f t="shared" si="2"/>
        <v>1782</v>
      </c>
    </row>
    <row r="12" spans="1:15" x14ac:dyDescent="0.2">
      <c r="A12" s="37">
        <v>44592</v>
      </c>
      <c r="B12" s="82">
        <v>385.9</v>
      </c>
      <c r="C12" s="99">
        <v>100</v>
      </c>
      <c r="D12" s="93">
        <f t="shared" si="0"/>
        <v>38590</v>
      </c>
      <c r="F12" s="84">
        <v>162.6</v>
      </c>
      <c r="G12" s="101">
        <f t="shared" si="3"/>
        <v>114.22878228782287</v>
      </c>
      <c r="H12" s="101">
        <v>18573.599999999999</v>
      </c>
      <c r="I12" s="93">
        <v>600</v>
      </c>
      <c r="J12" s="93">
        <f t="shared" si="1"/>
        <v>17973.599999999999</v>
      </c>
      <c r="K12" s="93">
        <v>79090</v>
      </c>
      <c r="L12" s="47">
        <f t="shared" si="2"/>
        <v>15323.599999999999</v>
      </c>
    </row>
    <row r="13" spans="1:15" x14ac:dyDescent="0.2">
      <c r="A13" s="37">
        <v>44593</v>
      </c>
      <c r="B13" s="82">
        <v>566.04999999999995</v>
      </c>
      <c r="C13" s="99">
        <v>96</v>
      </c>
      <c r="D13" s="93">
        <f t="shared" si="0"/>
        <v>54340.799999999996</v>
      </c>
      <c r="F13" s="84">
        <v>309</v>
      </c>
      <c r="G13" s="101">
        <f t="shared" si="3"/>
        <v>110.40129449838187</v>
      </c>
      <c r="H13" s="101">
        <v>34114</v>
      </c>
      <c r="I13" s="93">
        <v>1500</v>
      </c>
      <c r="J13" s="93">
        <f t="shared" si="1"/>
        <v>32614</v>
      </c>
      <c r="K13" s="93">
        <v>40170</v>
      </c>
      <c r="L13" s="47">
        <f t="shared" si="2"/>
        <v>-8626</v>
      </c>
    </row>
    <row r="14" spans="1:15" x14ac:dyDescent="0.2">
      <c r="A14" s="37">
        <v>44594</v>
      </c>
      <c r="B14" s="82">
        <v>530.20000000000005</v>
      </c>
      <c r="C14" s="99">
        <v>90</v>
      </c>
      <c r="D14" s="93">
        <f t="shared" ref="D14:D22" si="4">B14*C14</f>
        <v>47718.000000000007</v>
      </c>
      <c r="F14" s="84">
        <v>600.4</v>
      </c>
      <c r="G14" s="101">
        <f t="shared" si="3"/>
        <v>104.98334443704198</v>
      </c>
      <c r="H14" s="101">
        <v>63032</v>
      </c>
      <c r="I14" s="93">
        <v>2000</v>
      </c>
      <c r="J14" s="93">
        <f>H14-I14</f>
        <v>61032</v>
      </c>
      <c r="L14" s="47">
        <f t="shared" si="2"/>
        <v>4041.2000000000044</v>
      </c>
    </row>
    <row r="15" spans="1:15" x14ac:dyDescent="0.2">
      <c r="A15" s="37">
        <v>44595</v>
      </c>
      <c r="B15" s="82">
        <v>342.85</v>
      </c>
      <c r="C15" s="99">
        <v>96</v>
      </c>
      <c r="D15" s="93">
        <f t="shared" si="4"/>
        <v>32913.600000000006</v>
      </c>
      <c r="F15" s="84">
        <v>420.6</v>
      </c>
      <c r="G15" s="101">
        <f t="shared" si="3"/>
        <v>94.02520209224916</v>
      </c>
      <c r="H15" s="101">
        <v>39547</v>
      </c>
      <c r="I15" s="93">
        <v>2000</v>
      </c>
      <c r="J15" s="93">
        <f>H15-I15</f>
        <v>37547</v>
      </c>
      <c r="L15" s="47">
        <f t="shared" si="2"/>
        <v>-12821.000000000007</v>
      </c>
    </row>
    <row r="16" spans="1:15" x14ac:dyDescent="0.2">
      <c r="A16" s="37">
        <v>44596</v>
      </c>
      <c r="B16" s="82">
        <v>518.35</v>
      </c>
      <c r="C16" s="99">
        <v>99</v>
      </c>
      <c r="D16" s="93">
        <f t="shared" si="4"/>
        <v>51316.65</v>
      </c>
      <c r="F16" s="84">
        <v>380.6</v>
      </c>
      <c r="G16" s="101">
        <f t="shared" si="3"/>
        <v>104.944823962165</v>
      </c>
      <c r="H16" s="101">
        <v>39942</v>
      </c>
      <c r="I16" s="93">
        <v>2000</v>
      </c>
      <c r="J16" s="93">
        <f>H16-I16</f>
        <v>37942</v>
      </c>
      <c r="K16" s="93">
        <v>71140</v>
      </c>
      <c r="L16" s="47">
        <f t="shared" si="2"/>
        <v>2378.3999999999942</v>
      </c>
    </row>
    <row r="17" spans="1:12" x14ac:dyDescent="0.2">
      <c r="A17" s="37">
        <v>44597</v>
      </c>
      <c r="B17" s="82">
        <v>927.9</v>
      </c>
      <c r="C17" s="99">
        <v>96</v>
      </c>
      <c r="D17" s="93">
        <f t="shared" si="4"/>
        <v>89078.399999999994</v>
      </c>
      <c r="F17" s="84">
        <v>487.9</v>
      </c>
      <c r="G17" s="101">
        <f t="shared" si="3"/>
        <v>105.97868415658947</v>
      </c>
      <c r="H17" s="101">
        <v>51707</v>
      </c>
      <c r="I17" s="93">
        <v>1500</v>
      </c>
      <c r="J17" s="93">
        <f t="shared" si="1"/>
        <v>50207</v>
      </c>
      <c r="K17" s="93">
        <v>31170</v>
      </c>
      <c r="L17" s="47">
        <f t="shared" si="2"/>
        <v>-3759.6500000000015</v>
      </c>
    </row>
    <row r="18" spans="1:12" x14ac:dyDescent="0.2">
      <c r="A18" s="37">
        <v>44598</v>
      </c>
      <c r="B18" s="82">
        <v>620.9</v>
      </c>
      <c r="C18" s="99">
        <v>92</v>
      </c>
      <c r="D18" s="93">
        <f t="shared" si="4"/>
        <v>57122.799999999996</v>
      </c>
      <c r="F18" s="84">
        <v>976</v>
      </c>
      <c r="G18" s="101">
        <f t="shared" si="3"/>
        <v>103.92418032786885</v>
      </c>
      <c r="H18" s="101">
        <v>101430</v>
      </c>
      <c r="I18" s="93">
        <v>2000</v>
      </c>
      <c r="J18" s="93">
        <f t="shared" si="1"/>
        <v>99430</v>
      </c>
      <c r="L18" s="47">
        <f t="shared" si="2"/>
        <v>7701.6000000000058</v>
      </c>
    </row>
    <row r="19" spans="1:12" ht="14" customHeight="1" x14ac:dyDescent="0.2">
      <c r="A19" s="37">
        <v>44599</v>
      </c>
      <c r="B19" s="82">
        <v>617.75</v>
      </c>
      <c r="C19" s="99">
        <v>94</v>
      </c>
      <c r="D19" s="93">
        <f t="shared" si="4"/>
        <v>58068.5</v>
      </c>
      <c r="F19" s="84">
        <v>224.9</v>
      </c>
      <c r="G19" s="101">
        <f t="shared" si="3"/>
        <v>102.30324588706091</v>
      </c>
      <c r="H19" s="101">
        <v>23008</v>
      </c>
      <c r="I19" s="93">
        <v>2000</v>
      </c>
      <c r="J19" s="93">
        <f t="shared" si="1"/>
        <v>21008</v>
      </c>
      <c r="K19" s="93">
        <v>100180</v>
      </c>
      <c r="L19" s="47">
        <f t="shared" si="2"/>
        <v>-38764.799999999996</v>
      </c>
    </row>
    <row r="20" spans="1:12" x14ac:dyDescent="0.2">
      <c r="A20" s="37">
        <v>44600</v>
      </c>
      <c r="B20" s="82">
        <v>1147.7</v>
      </c>
      <c r="C20" s="99">
        <v>92</v>
      </c>
      <c r="D20" s="93">
        <f t="shared" si="4"/>
        <v>105588.40000000001</v>
      </c>
      <c r="F20" s="84">
        <v>600.79999999999995</v>
      </c>
      <c r="G20" s="101">
        <f t="shared" si="3"/>
        <v>101.93075898801598</v>
      </c>
      <c r="H20" s="101">
        <v>61240</v>
      </c>
      <c r="I20" s="93">
        <v>2000</v>
      </c>
      <c r="J20" s="93">
        <f>H20-I20</f>
        <v>59240</v>
      </c>
      <c r="K20" s="93">
        <v>32500</v>
      </c>
      <c r="L20" s="47">
        <f t="shared" si="2"/>
        <v>-1478.5</v>
      </c>
    </row>
    <row r="21" spans="1:12" x14ac:dyDescent="0.2">
      <c r="A21" s="37">
        <v>44601</v>
      </c>
      <c r="B21" s="82">
        <v>633.1</v>
      </c>
      <c r="C21" s="99">
        <v>89</v>
      </c>
      <c r="D21" s="93">
        <f t="shared" si="4"/>
        <v>56345.9</v>
      </c>
      <c r="F21" s="84">
        <v>1040</v>
      </c>
      <c r="G21" s="101">
        <f t="shared" si="3"/>
        <v>99.453846153846158</v>
      </c>
      <c r="H21" s="101">
        <v>103432</v>
      </c>
      <c r="I21" s="93">
        <v>2000</v>
      </c>
      <c r="J21" s="93">
        <f t="shared" si="1"/>
        <v>101432</v>
      </c>
      <c r="K21" s="93">
        <v>19500</v>
      </c>
      <c r="L21" s="47">
        <f t="shared" si="2"/>
        <v>-6806.4000000000087</v>
      </c>
    </row>
    <row r="22" spans="1:12" x14ac:dyDescent="0.2">
      <c r="A22" s="37">
        <v>44602</v>
      </c>
      <c r="B22" s="82">
        <v>1088.9000000000001</v>
      </c>
      <c r="C22" s="99">
        <v>95</v>
      </c>
      <c r="D22" s="93">
        <f t="shared" si="4"/>
        <v>103445.50000000001</v>
      </c>
      <c r="F22" s="84">
        <v>328.4</v>
      </c>
      <c r="G22" s="101">
        <f t="shared" si="3"/>
        <v>99.537149817295983</v>
      </c>
      <c r="H22" s="101">
        <v>32688</v>
      </c>
      <c r="I22" s="93">
        <v>2000</v>
      </c>
      <c r="J22" s="93">
        <f t="shared" si="1"/>
        <v>30688</v>
      </c>
      <c r="K22" s="93">
        <v>112170</v>
      </c>
      <c r="L22" s="47">
        <f t="shared" si="2"/>
        <v>-28307.9</v>
      </c>
    </row>
    <row r="23" spans="1:12" x14ac:dyDescent="0.2">
      <c r="A23" s="37">
        <v>44603</v>
      </c>
      <c r="D23" s="93">
        <v>50000</v>
      </c>
      <c r="F23" s="84">
        <v>1064.3</v>
      </c>
      <c r="G23" s="101">
        <f t="shared" si="3"/>
        <v>102.16668232641173</v>
      </c>
      <c r="H23" s="101">
        <v>108736</v>
      </c>
      <c r="I23" s="93">
        <v>2000</v>
      </c>
      <c r="J23" s="93">
        <f t="shared" si="1"/>
        <v>106736</v>
      </c>
      <c r="K23" s="93">
        <v>52000</v>
      </c>
      <c r="L23" s="47">
        <f t="shared" si="2"/>
        <v>640.49999999998545</v>
      </c>
    </row>
    <row r="24" spans="1:12" x14ac:dyDescent="0.2">
      <c r="A24" s="37">
        <v>44604</v>
      </c>
      <c r="D24" s="93">
        <v>140000</v>
      </c>
      <c r="F24" s="84">
        <v>374</v>
      </c>
      <c r="G24" s="101">
        <f t="shared" si="3"/>
        <v>106.55347593582887</v>
      </c>
      <c r="H24" s="101">
        <v>39851</v>
      </c>
      <c r="I24" s="93">
        <v>2000</v>
      </c>
      <c r="J24" s="93">
        <f t="shared" si="1"/>
        <v>37851</v>
      </c>
      <c r="L24" s="47">
        <f t="shared" si="2"/>
        <v>-14799</v>
      </c>
    </row>
    <row r="25" spans="1:12" x14ac:dyDescent="0.2">
      <c r="A25" s="37">
        <v>44605</v>
      </c>
      <c r="D25" s="93">
        <v>40000</v>
      </c>
      <c r="F25" s="84">
        <v>1421</v>
      </c>
      <c r="G25" s="101">
        <f t="shared" si="3"/>
        <v>109.17733990147784</v>
      </c>
      <c r="H25" s="101">
        <v>155141</v>
      </c>
      <c r="I25" s="93">
        <v>2500</v>
      </c>
      <c r="J25" s="93">
        <f t="shared" si="1"/>
        <v>152641</v>
      </c>
      <c r="L25" s="47">
        <f t="shared" si="2"/>
        <v>9991</v>
      </c>
    </row>
    <row r="26" spans="1:12" x14ac:dyDescent="0.2">
      <c r="A26" s="37">
        <v>44606</v>
      </c>
      <c r="F26" s="84">
        <v>564.5</v>
      </c>
      <c r="G26" s="101">
        <f t="shared" si="3"/>
        <v>107.93445527015058</v>
      </c>
      <c r="H26" s="101">
        <v>60929</v>
      </c>
      <c r="I26" s="93">
        <v>1500</v>
      </c>
      <c r="J26" s="93">
        <f t="shared" si="1"/>
        <v>59429</v>
      </c>
      <c r="K26" s="93">
        <v>80000</v>
      </c>
      <c r="L26" s="47">
        <f t="shared" si="2"/>
        <v>16779</v>
      </c>
    </row>
    <row r="27" spans="1:12" x14ac:dyDescent="0.2">
      <c r="A27" s="37">
        <v>44607</v>
      </c>
      <c r="D27" s="93">
        <v>90000</v>
      </c>
      <c r="F27" s="84">
        <v>786.5</v>
      </c>
      <c r="G27" s="101">
        <f t="shared" si="3"/>
        <v>107.07565162110616</v>
      </c>
      <c r="H27" s="101">
        <v>84215</v>
      </c>
      <c r="I27" s="93">
        <v>2000</v>
      </c>
      <c r="J27" s="93">
        <f t="shared" si="1"/>
        <v>82215</v>
      </c>
      <c r="K27" s="93">
        <v>149470</v>
      </c>
      <c r="L27" s="47">
        <f t="shared" si="2"/>
        <v>79565</v>
      </c>
    </row>
    <row r="28" spans="1:12" x14ac:dyDescent="0.2">
      <c r="A28" s="37">
        <v>44608</v>
      </c>
      <c r="D28" s="93">
        <v>76000</v>
      </c>
      <c r="F28" s="84">
        <v>1068.2</v>
      </c>
      <c r="G28" s="101">
        <f t="shared" si="3"/>
        <v>102.53604193971167</v>
      </c>
      <c r="H28" s="101">
        <v>109529</v>
      </c>
      <c r="I28" s="93">
        <v>2000</v>
      </c>
      <c r="J28" s="93">
        <f t="shared" si="1"/>
        <v>107529</v>
      </c>
      <c r="K28" s="93">
        <v>90000</v>
      </c>
      <c r="L28" s="47">
        <f t="shared" si="2"/>
        <v>14879</v>
      </c>
    </row>
    <row r="29" spans="1:12" x14ac:dyDescent="0.2">
      <c r="A29" s="37">
        <v>44609</v>
      </c>
      <c r="B29" s="82">
        <v>1130</v>
      </c>
      <c r="C29" s="99">
        <v>97</v>
      </c>
      <c r="D29" s="93">
        <f>B29*C29</f>
        <v>109610</v>
      </c>
      <c r="F29" s="84">
        <v>612.79999999999995</v>
      </c>
      <c r="G29" s="101">
        <f t="shared" si="3"/>
        <v>102.84105744125327</v>
      </c>
      <c r="H29" s="101">
        <v>63021</v>
      </c>
      <c r="I29" s="93">
        <v>2000</v>
      </c>
      <c r="J29" s="93">
        <f t="shared" si="1"/>
        <v>61021</v>
      </c>
      <c r="K29" s="93">
        <v>36600</v>
      </c>
      <c r="L29" s="47">
        <f t="shared" si="2"/>
        <v>-17629</v>
      </c>
    </row>
    <row r="30" spans="1:12" x14ac:dyDescent="0.2">
      <c r="A30" s="37">
        <v>44610</v>
      </c>
      <c r="B30" s="82">
        <v>785.35</v>
      </c>
      <c r="C30" s="99">
        <v>96</v>
      </c>
      <c r="D30" s="93">
        <f t="shared" ref="D30:D73" si="5">B30*C30</f>
        <v>75393.600000000006</v>
      </c>
      <c r="F30" s="84">
        <v>1194</v>
      </c>
      <c r="G30" s="101">
        <f t="shared" si="3"/>
        <v>106.46566164154103</v>
      </c>
      <c r="H30" s="101">
        <v>127120</v>
      </c>
      <c r="I30" s="93">
        <v>2000</v>
      </c>
      <c r="J30" s="93">
        <f t="shared" si="1"/>
        <v>125120</v>
      </c>
      <c r="K30" s="93">
        <v>37220</v>
      </c>
      <c r="L30" s="47">
        <f t="shared" si="2"/>
        <v>12860</v>
      </c>
    </row>
    <row r="31" spans="1:12" x14ac:dyDescent="0.2">
      <c r="A31" s="37">
        <v>44611</v>
      </c>
      <c r="B31" s="82">
        <v>886.3</v>
      </c>
      <c r="C31" s="99">
        <v>98</v>
      </c>
      <c r="D31" s="93">
        <f t="shared" si="5"/>
        <v>86857.4</v>
      </c>
      <c r="F31" s="84">
        <v>637.1</v>
      </c>
      <c r="G31" s="101">
        <f t="shared" si="3"/>
        <v>104.46083817297128</v>
      </c>
      <c r="H31" s="101">
        <v>66552</v>
      </c>
      <c r="I31" s="93">
        <v>2000</v>
      </c>
      <c r="J31" s="93">
        <f t="shared" si="1"/>
        <v>64552</v>
      </c>
      <c r="K31" s="93">
        <v>40000</v>
      </c>
      <c r="L31" s="47">
        <f t="shared" si="2"/>
        <v>-13491.600000000006</v>
      </c>
    </row>
    <row r="32" spans="1:12" x14ac:dyDescent="0.2">
      <c r="A32" s="37">
        <v>44612</v>
      </c>
      <c r="B32" s="82">
        <v>732.4</v>
      </c>
      <c r="C32" s="99">
        <v>101</v>
      </c>
      <c r="D32" s="93">
        <f t="shared" si="5"/>
        <v>73972.399999999994</v>
      </c>
      <c r="F32" s="84">
        <v>885.7</v>
      </c>
      <c r="G32" s="101">
        <f t="shared" si="3"/>
        <v>104.83685220729366</v>
      </c>
      <c r="H32" s="101">
        <v>92854</v>
      </c>
      <c r="I32" s="93">
        <v>2500</v>
      </c>
      <c r="J32" s="93">
        <f t="shared" si="1"/>
        <v>90354</v>
      </c>
      <c r="K32" s="93">
        <v>76360</v>
      </c>
      <c r="L32" s="47">
        <f t="shared" si="2"/>
        <v>846.60000000000582</v>
      </c>
    </row>
    <row r="33" spans="1:12" x14ac:dyDescent="0.2">
      <c r="A33" s="37">
        <v>44613</v>
      </c>
      <c r="B33" s="82">
        <v>522.85</v>
      </c>
      <c r="C33" s="99">
        <v>101</v>
      </c>
      <c r="D33" s="93">
        <f t="shared" si="5"/>
        <v>52807.850000000006</v>
      </c>
      <c r="F33" s="84">
        <v>963.7</v>
      </c>
      <c r="G33" s="101">
        <f t="shared" si="3"/>
        <v>108.27124623845594</v>
      </c>
      <c r="H33" s="101">
        <v>104341</v>
      </c>
      <c r="I33" s="93">
        <v>2000</v>
      </c>
      <c r="J33" s="93">
        <f t="shared" si="1"/>
        <v>102341</v>
      </c>
      <c r="K33" s="93">
        <v>174710</v>
      </c>
      <c r="L33" s="47">
        <f t="shared" si="2"/>
        <v>25718.600000000006</v>
      </c>
    </row>
    <row r="34" spans="1:12" x14ac:dyDescent="0.2">
      <c r="A34" s="37">
        <v>44614</v>
      </c>
      <c r="B34" s="82">
        <v>1038.25</v>
      </c>
      <c r="C34" s="99">
        <v>102</v>
      </c>
      <c r="D34" s="93">
        <f t="shared" si="5"/>
        <v>105901.5</v>
      </c>
      <c r="F34" s="84">
        <v>1005.5</v>
      </c>
      <c r="G34" s="101">
        <f t="shared" si="3"/>
        <v>110.46046742913973</v>
      </c>
      <c r="H34" s="101">
        <v>111068</v>
      </c>
      <c r="I34" s="93">
        <v>2000</v>
      </c>
      <c r="J34" s="93">
        <f t="shared" si="1"/>
        <v>109068</v>
      </c>
      <c r="K34" s="93">
        <v>30000</v>
      </c>
      <c r="L34" s="47">
        <f t="shared" si="2"/>
        <v>53610.149999999994</v>
      </c>
    </row>
    <row r="35" spans="1:12" x14ac:dyDescent="0.2">
      <c r="A35" s="37">
        <v>44615</v>
      </c>
      <c r="B35" s="82">
        <v>1527.9</v>
      </c>
      <c r="C35" s="99">
        <v>103</v>
      </c>
      <c r="D35" s="93">
        <f t="shared" si="5"/>
        <v>157373.70000000001</v>
      </c>
      <c r="F35" s="84">
        <v>1286</v>
      </c>
      <c r="G35" s="101">
        <f t="shared" si="3"/>
        <v>115.25272161741835</v>
      </c>
      <c r="H35" s="101">
        <v>148215</v>
      </c>
      <c r="I35" s="93">
        <v>4500</v>
      </c>
      <c r="J35" s="93">
        <f t="shared" si="1"/>
        <v>143715</v>
      </c>
      <c r="L35" s="47">
        <f t="shared" si="2"/>
        <v>35163.5</v>
      </c>
    </row>
    <row r="36" spans="1:12" x14ac:dyDescent="0.2">
      <c r="A36" s="37">
        <v>44616</v>
      </c>
      <c r="B36" s="82">
        <v>852.15</v>
      </c>
      <c r="C36" s="99">
        <v>111</v>
      </c>
      <c r="D36" s="93">
        <f t="shared" si="5"/>
        <v>94588.65</v>
      </c>
      <c r="F36" s="84">
        <v>95.6</v>
      </c>
      <c r="G36" s="101">
        <f t="shared" si="3"/>
        <v>116.9979079497908</v>
      </c>
      <c r="H36" s="101">
        <v>11185</v>
      </c>
      <c r="J36" s="93">
        <f t="shared" si="1"/>
        <v>11185</v>
      </c>
      <c r="K36" s="93">
        <v>38280</v>
      </c>
      <c r="L36" s="47">
        <f t="shared" si="2"/>
        <v>-148838.70000000001</v>
      </c>
    </row>
    <row r="37" spans="1:12" x14ac:dyDescent="0.2">
      <c r="A37" s="37">
        <v>44617</v>
      </c>
      <c r="B37" s="82">
        <v>835.6</v>
      </c>
      <c r="C37" s="99">
        <v>115</v>
      </c>
      <c r="D37" s="93">
        <f t="shared" si="5"/>
        <v>96094</v>
      </c>
      <c r="F37" s="84">
        <v>793.5</v>
      </c>
      <c r="G37" s="101">
        <f t="shared" si="3"/>
        <v>119.14429741650913</v>
      </c>
      <c r="H37" s="101">
        <v>94541</v>
      </c>
      <c r="I37" s="93">
        <v>2000</v>
      </c>
      <c r="J37" s="93">
        <f t="shared" si="1"/>
        <v>92541</v>
      </c>
      <c r="K37" s="93">
        <v>194700</v>
      </c>
      <c r="L37" s="47">
        <f t="shared" si="2"/>
        <v>-4697.6499999999942</v>
      </c>
    </row>
    <row r="38" spans="1:12" x14ac:dyDescent="0.2">
      <c r="A38" s="37">
        <v>44618</v>
      </c>
      <c r="B38" s="82">
        <v>1057.95</v>
      </c>
      <c r="C38" s="99">
        <v>120</v>
      </c>
      <c r="D38" s="93">
        <f t="shared" si="5"/>
        <v>126954</v>
      </c>
      <c r="F38" s="84">
        <v>749.7</v>
      </c>
      <c r="G38" s="101">
        <f t="shared" si="3"/>
        <v>125.07536347872481</v>
      </c>
      <c r="H38" s="101">
        <v>93769</v>
      </c>
      <c r="I38" s="93">
        <v>2000</v>
      </c>
      <c r="J38" s="93">
        <f t="shared" si="1"/>
        <v>91769</v>
      </c>
      <c r="L38" s="47">
        <f t="shared" si="2"/>
        <v>-6975</v>
      </c>
    </row>
    <row r="39" spans="1:12" x14ac:dyDescent="0.2">
      <c r="A39" s="37">
        <v>44619</v>
      </c>
      <c r="B39" s="82">
        <v>564.65</v>
      </c>
      <c r="C39" s="99">
        <v>118</v>
      </c>
      <c r="D39" s="93">
        <f t="shared" si="5"/>
        <v>66628.7</v>
      </c>
      <c r="F39" s="84">
        <v>1039.8</v>
      </c>
      <c r="G39" s="101">
        <f t="shared" si="3"/>
        <v>131.11175226005003</v>
      </c>
      <c r="H39" s="101">
        <v>136330</v>
      </c>
      <c r="I39" s="93">
        <v>2000</v>
      </c>
      <c r="J39" s="93">
        <f t="shared" si="1"/>
        <v>134330</v>
      </c>
      <c r="K39" s="93">
        <v>18000</v>
      </c>
      <c r="L39" s="47">
        <f t="shared" si="2"/>
        <v>4726</v>
      </c>
    </row>
    <row r="40" spans="1:12" x14ac:dyDescent="0.2">
      <c r="A40" s="37">
        <v>44620</v>
      </c>
      <c r="B40" s="82">
        <v>425.7</v>
      </c>
      <c r="C40" s="99">
        <v>120</v>
      </c>
      <c r="D40" s="93">
        <f t="shared" si="5"/>
        <v>51084</v>
      </c>
      <c r="F40" s="84">
        <v>579.29999999999995</v>
      </c>
      <c r="G40" s="101">
        <f t="shared" si="3"/>
        <v>131.15484205075091</v>
      </c>
      <c r="H40" s="101">
        <v>75978</v>
      </c>
      <c r="I40" s="93">
        <v>2500</v>
      </c>
      <c r="J40" s="93">
        <f t="shared" si="1"/>
        <v>73478</v>
      </c>
      <c r="K40" s="93">
        <v>321400</v>
      </c>
      <c r="L40" s="47">
        <f t="shared" si="2"/>
        <v>4199.3000000000029</v>
      </c>
    </row>
    <row r="41" spans="1:12" x14ac:dyDescent="0.2">
      <c r="A41" s="37">
        <v>44621</v>
      </c>
      <c r="B41" s="82">
        <v>753.6</v>
      </c>
      <c r="C41" s="99">
        <v>120</v>
      </c>
      <c r="D41" s="93">
        <f t="shared" si="5"/>
        <v>90432</v>
      </c>
      <c r="F41" s="84">
        <v>412.4</v>
      </c>
      <c r="G41" s="101">
        <f t="shared" si="3"/>
        <v>130.91416100872939</v>
      </c>
      <c r="H41" s="101">
        <v>53989</v>
      </c>
      <c r="I41" s="93">
        <v>2000</v>
      </c>
      <c r="J41" s="93">
        <f t="shared" si="1"/>
        <v>51989</v>
      </c>
      <c r="L41" s="47">
        <f t="shared" si="2"/>
        <v>-1745</v>
      </c>
    </row>
    <row r="42" spans="1:12" x14ac:dyDescent="0.2">
      <c r="A42" s="37">
        <v>44622</v>
      </c>
      <c r="B42" s="82">
        <v>656.15</v>
      </c>
      <c r="C42" s="99">
        <v>118</v>
      </c>
      <c r="D42" s="93">
        <f t="shared" si="5"/>
        <v>77425.7</v>
      </c>
      <c r="F42" s="84">
        <v>681.6</v>
      </c>
      <c r="G42" s="101">
        <f t="shared" si="3"/>
        <v>131.01232394366195</v>
      </c>
      <c r="H42" s="101">
        <v>89298</v>
      </c>
      <c r="I42" s="93">
        <v>2000</v>
      </c>
      <c r="J42" s="93">
        <f t="shared" si="1"/>
        <v>87298</v>
      </c>
      <c r="K42" s="93">
        <v>53300</v>
      </c>
      <c r="L42" s="47">
        <f t="shared" si="2"/>
        <v>-5784</v>
      </c>
    </row>
    <row r="43" spans="1:12" x14ac:dyDescent="0.2">
      <c r="A43" s="37">
        <v>44623</v>
      </c>
      <c r="B43" s="82">
        <v>1799</v>
      </c>
      <c r="C43" s="99">
        <v>118</v>
      </c>
      <c r="D43" s="93">
        <f t="shared" si="5"/>
        <v>212282</v>
      </c>
      <c r="F43" s="84">
        <v>636.79999999999995</v>
      </c>
      <c r="G43" s="101">
        <f t="shared" si="3"/>
        <v>126.99591708542714</v>
      </c>
      <c r="H43" s="101">
        <v>80871</v>
      </c>
      <c r="I43" s="93">
        <v>2000</v>
      </c>
      <c r="J43" s="93">
        <f t="shared" si="1"/>
        <v>78871</v>
      </c>
      <c r="K43" s="93">
        <v>34000</v>
      </c>
      <c r="L43" s="47">
        <f t="shared" si="2"/>
        <v>-1204.6999999999971</v>
      </c>
    </row>
    <row r="44" spans="1:12" x14ac:dyDescent="0.2">
      <c r="A44" s="37">
        <v>44624</v>
      </c>
      <c r="B44" s="82">
        <v>982</v>
      </c>
      <c r="C44" s="99">
        <v>115</v>
      </c>
      <c r="D44" s="93">
        <f t="shared" si="5"/>
        <v>112930</v>
      </c>
      <c r="F44" s="84">
        <v>1825.4</v>
      </c>
      <c r="G44" s="101">
        <f t="shared" si="3"/>
        <v>126.3985975676564</v>
      </c>
      <c r="H44" s="101">
        <v>230728</v>
      </c>
      <c r="I44" s="93">
        <v>2500</v>
      </c>
      <c r="J44" s="93">
        <f t="shared" si="1"/>
        <v>228228</v>
      </c>
      <c r="K44" s="93">
        <v>111090</v>
      </c>
      <c r="L44" s="47">
        <f t="shared" si="2"/>
        <v>13296</v>
      </c>
    </row>
    <row r="45" spans="1:12" x14ac:dyDescent="0.2">
      <c r="A45" s="37">
        <v>44625</v>
      </c>
      <c r="B45" s="82">
        <v>2075</v>
      </c>
      <c r="C45" s="99">
        <v>114</v>
      </c>
      <c r="D45" s="93">
        <f t="shared" si="5"/>
        <v>236550</v>
      </c>
      <c r="F45" s="84">
        <v>887.2</v>
      </c>
      <c r="G45" s="101">
        <f t="shared" si="3"/>
        <v>124.18169522091974</v>
      </c>
      <c r="H45" s="101">
        <v>110174</v>
      </c>
      <c r="I45" s="93">
        <v>2000</v>
      </c>
      <c r="J45" s="93">
        <f t="shared" si="1"/>
        <v>108174</v>
      </c>
      <c r="K45" s="93">
        <v>30000</v>
      </c>
      <c r="L45" s="47">
        <f t="shared" si="2"/>
        <v>-7406</v>
      </c>
    </row>
    <row r="46" spans="1:12" x14ac:dyDescent="0.2">
      <c r="A46" s="37">
        <v>44626</v>
      </c>
      <c r="B46" s="82">
        <v>795</v>
      </c>
      <c r="C46" s="99">
        <v>118</v>
      </c>
      <c r="D46" s="93">
        <f t="shared" si="5"/>
        <v>93810</v>
      </c>
      <c r="F46" s="84">
        <v>1996</v>
      </c>
      <c r="G46" s="101">
        <f t="shared" si="3"/>
        <v>125.89729458917836</v>
      </c>
      <c r="H46" s="101">
        <v>251291</v>
      </c>
      <c r="I46" s="93">
        <v>4500</v>
      </c>
      <c r="J46" s="93">
        <f t="shared" si="1"/>
        <v>246791</v>
      </c>
      <c r="K46" s="93">
        <v>8000</v>
      </c>
      <c r="L46" s="47">
        <f>J46-D45-2650</f>
        <v>7591</v>
      </c>
    </row>
    <row r="47" spans="1:12" x14ac:dyDescent="0.2">
      <c r="A47" s="37">
        <v>44627</v>
      </c>
      <c r="B47" s="82">
        <v>807</v>
      </c>
      <c r="C47" s="99">
        <v>122</v>
      </c>
      <c r="D47" s="93">
        <f t="shared" si="5"/>
        <v>98454</v>
      </c>
      <c r="F47" s="84">
        <v>772.5</v>
      </c>
      <c r="G47" s="101">
        <f t="shared" si="3"/>
        <v>130.0051779935275</v>
      </c>
      <c r="H47" s="101">
        <v>100429</v>
      </c>
      <c r="I47" s="93">
        <v>2000</v>
      </c>
      <c r="J47" s="93">
        <f t="shared" si="1"/>
        <v>98429</v>
      </c>
      <c r="K47" s="93">
        <v>511100</v>
      </c>
      <c r="L47" s="47">
        <f t="shared" si="2"/>
        <v>1969</v>
      </c>
    </row>
    <row r="48" spans="1:12" x14ac:dyDescent="0.2">
      <c r="A48" s="37">
        <v>44628</v>
      </c>
      <c r="B48" s="82">
        <v>1323.8</v>
      </c>
      <c r="C48" s="99">
        <v>126</v>
      </c>
      <c r="D48" s="93">
        <f t="shared" si="5"/>
        <v>166798.79999999999</v>
      </c>
      <c r="F48" s="84">
        <v>720</v>
      </c>
      <c r="G48" s="101">
        <f t="shared" si="3"/>
        <v>133.71666666666667</v>
      </c>
      <c r="H48" s="101">
        <v>96276</v>
      </c>
      <c r="I48" s="93">
        <v>1500</v>
      </c>
      <c r="J48" s="93">
        <f t="shared" si="1"/>
        <v>94776</v>
      </c>
      <c r="L48" s="47">
        <f t="shared" si="2"/>
        <v>-6328</v>
      </c>
    </row>
    <row r="49" spans="1:12" x14ac:dyDescent="0.2">
      <c r="A49" s="37">
        <v>44629</v>
      </c>
      <c r="B49" s="82">
        <v>730.35</v>
      </c>
      <c r="C49" s="99">
        <v>131</v>
      </c>
      <c r="D49" s="93">
        <f t="shared" si="5"/>
        <v>95675.85</v>
      </c>
      <c r="F49" s="84">
        <v>1228.5999999999999</v>
      </c>
      <c r="G49" s="101">
        <f t="shared" si="3"/>
        <v>136.59449780237671</v>
      </c>
      <c r="H49" s="101">
        <v>167820</v>
      </c>
      <c r="I49" s="93">
        <v>2000</v>
      </c>
      <c r="J49" s="93">
        <f t="shared" si="1"/>
        <v>165820</v>
      </c>
      <c r="K49" s="93">
        <v>69800</v>
      </c>
      <c r="L49" s="47">
        <f t="shared" si="2"/>
        <v>-3628.7999999999884</v>
      </c>
    </row>
    <row r="50" spans="1:12" x14ac:dyDescent="0.2">
      <c r="A50" s="37">
        <v>44630</v>
      </c>
      <c r="B50" s="82">
        <v>1252</v>
      </c>
      <c r="C50" s="99">
        <v>133</v>
      </c>
      <c r="D50" s="93">
        <f t="shared" si="5"/>
        <v>166516</v>
      </c>
      <c r="F50" s="84">
        <v>678.9</v>
      </c>
      <c r="G50" s="101">
        <f t="shared" si="3"/>
        <v>140.62910590661366</v>
      </c>
      <c r="H50" s="101">
        <v>95473.1</v>
      </c>
      <c r="I50" s="93">
        <v>2000</v>
      </c>
      <c r="J50" s="93">
        <f t="shared" si="1"/>
        <v>93473.1</v>
      </c>
      <c r="L50" s="47">
        <f t="shared" si="2"/>
        <v>-4852.75</v>
      </c>
    </row>
    <row r="51" spans="1:12" x14ac:dyDescent="0.2">
      <c r="A51" s="37">
        <v>44631</v>
      </c>
      <c r="B51" s="82">
        <v>907.45</v>
      </c>
      <c r="C51" s="99">
        <v>133.5</v>
      </c>
      <c r="D51" s="93">
        <f t="shared" si="5"/>
        <v>121144.57500000001</v>
      </c>
      <c r="F51" s="84">
        <v>1502</v>
      </c>
      <c r="G51" s="101">
        <f t="shared" si="3"/>
        <v>145.2010652463382</v>
      </c>
      <c r="H51" s="101">
        <v>218092</v>
      </c>
      <c r="I51" s="93">
        <v>4000</v>
      </c>
      <c r="J51" s="93">
        <f t="shared" si="1"/>
        <v>214092</v>
      </c>
      <c r="L51" s="47">
        <f t="shared" si="2"/>
        <v>44926</v>
      </c>
    </row>
    <row r="52" spans="1:12" x14ac:dyDescent="0.2">
      <c r="A52" s="37">
        <v>44632</v>
      </c>
      <c r="D52" s="93">
        <f t="shared" si="5"/>
        <v>0</v>
      </c>
      <c r="F52" s="84">
        <v>865.4</v>
      </c>
      <c r="G52" s="101">
        <f t="shared" si="3"/>
        <v>145.47608042523689</v>
      </c>
      <c r="H52" s="101">
        <v>125895</v>
      </c>
      <c r="I52" s="93">
        <v>2000</v>
      </c>
      <c r="J52" s="93">
        <f t="shared" si="1"/>
        <v>123895</v>
      </c>
      <c r="L52" s="47">
        <f t="shared" si="2"/>
        <v>100.42499999998836</v>
      </c>
    </row>
    <row r="53" spans="1:12" x14ac:dyDescent="0.2">
      <c r="A53" s="37">
        <v>44633</v>
      </c>
      <c r="D53" s="93">
        <f t="shared" si="5"/>
        <v>0</v>
      </c>
      <c r="F53" s="84">
        <v>2801</v>
      </c>
      <c r="G53" s="101">
        <f t="shared" si="3"/>
        <v>145.51410210639057</v>
      </c>
      <c r="H53" s="101">
        <v>407585</v>
      </c>
      <c r="I53" s="93">
        <v>4000</v>
      </c>
      <c r="J53" s="93">
        <f t="shared" si="1"/>
        <v>403585</v>
      </c>
      <c r="L53" s="47">
        <f t="shared" si="2"/>
        <v>400935</v>
      </c>
    </row>
    <row r="54" spans="1:12" x14ac:dyDescent="0.2">
      <c r="A54" s="37">
        <v>44634</v>
      </c>
      <c r="B54" s="82">
        <v>1236</v>
      </c>
      <c r="C54" s="99">
        <v>130</v>
      </c>
      <c r="D54" s="93">
        <f t="shared" si="5"/>
        <v>160680</v>
      </c>
      <c r="F54" s="84">
        <v>840.1</v>
      </c>
      <c r="G54" s="101">
        <f t="shared" si="3"/>
        <v>144.73276990834424</v>
      </c>
      <c r="H54" s="101">
        <v>121590</v>
      </c>
      <c r="I54" s="93">
        <v>3000</v>
      </c>
      <c r="J54" s="93">
        <f t="shared" si="1"/>
        <v>118590</v>
      </c>
      <c r="K54" s="93">
        <v>857580</v>
      </c>
      <c r="L54" s="47">
        <f t="shared" si="2"/>
        <v>115940</v>
      </c>
    </row>
    <row r="55" spans="1:12" x14ac:dyDescent="0.2">
      <c r="A55" s="37">
        <v>44635</v>
      </c>
      <c r="B55" s="82">
        <v>1691</v>
      </c>
      <c r="C55" s="99">
        <v>127</v>
      </c>
      <c r="D55" s="93">
        <f t="shared" si="5"/>
        <v>214757</v>
      </c>
      <c r="F55" s="84">
        <v>1153.0999999999999</v>
      </c>
      <c r="G55" s="101">
        <f t="shared" si="3"/>
        <v>141.429190876767</v>
      </c>
      <c r="H55" s="101">
        <v>163082</v>
      </c>
      <c r="I55" s="93">
        <v>3000</v>
      </c>
      <c r="J55" s="93">
        <f t="shared" si="1"/>
        <v>160082</v>
      </c>
      <c r="L55" s="47">
        <f t="shared" si="2"/>
        <v>-3248</v>
      </c>
    </row>
    <row r="56" spans="1:12" x14ac:dyDescent="0.2">
      <c r="A56" s="37">
        <v>44636</v>
      </c>
      <c r="B56" s="82">
        <v>749.85</v>
      </c>
      <c r="C56" s="99">
        <v>125</v>
      </c>
      <c r="D56" s="93">
        <f t="shared" si="5"/>
        <v>93731.25</v>
      </c>
      <c r="F56" s="84">
        <v>1625</v>
      </c>
      <c r="G56" s="101">
        <f t="shared" si="3"/>
        <v>135.37230769230769</v>
      </c>
      <c r="H56" s="101">
        <v>219980</v>
      </c>
      <c r="I56" s="93">
        <v>3000</v>
      </c>
      <c r="J56" s="93">
        <f t="shared" si="1"/>
        <v>216980</v>
      </c>
      <c r="L56" s="47">
        <f t="shared" si="2"/>
        <v>-427</v>
      </c>
    </row>
    <row r="57" spans="1:12" x14ac:dyDescent="0.2">
      <c r="A57" s="37">
        <v>44637</v>
      </c>
      <c r="B57" s="82">
        <v>2772.9</v>
      </c>
      <c r="C57" s="99">
        <v>137</v>
      </c>
      <c r="D57" s="93">
        <f t="shared" si="5"/>
        <v>379887.3</v>
      </c>
      <c r="F57" s="84">
        <v>736.8</v>
      </c>
      <c r="G57" s="101">
        <v>136.63</v>
      </c>
      <c r="H57" s="101">
        <f>G57*F57</f>
        <v>100668.984</v>
      </c>
      <c r="I57" s="93">
        <v>2500</v>
      </c>
      <c r="J57" s="93">
        <f t="shared" si="1"/>
        <v>98168.983999999997</v>
      </c>
      <c r="L57" s="47">
        <f t="shared" si="2"/>
        <v>1787.7339999999967</v>
      </c>
    </row>
    <row r="58" spans="1:12" x14ac:dyDescent="0.2">
      <c r="A58" s="37">
        <v>44638</v>
      </c>
      <c r="B58" s="82">
        <v>1478.9</v>
      </c>
      <c r="C58" s="99">
        <v>140</v>
      </c>
      <c r="D58" s="93">
        <f t="shared" si="5"/>
        <v>207046</v>
      </c>
      <c r="F58" s="84">
        <v>1610.2</v>
      </c>
      <c r="G58" s="101">
        <f t="shared" si="3"/>
        <v>145.86821512855545</v>
      </c>
      <c r="H58" s="101">
        <v>234877</v>
      </c>
      <c r="I58" s="93">
        <v>3500</v>
      </c>
      <c r="J58" s="93">
        <f t="shared" si="1"/>
        <v>231377</v>
      </c>
      <c r="K58" s="93">
        <v>25000</v>
      </c>
      <c r="L58" s="47">
        <f t="shared" si="2"/>
        <v>-151160.29999999999</v>
      </c>
    </row>
    <row r="59" spans="1:12" x14ac:dyDescent="0.2">
      <c r="A59" s="37">
        <v>44639</v>
      </c>
      <c r="B59" s="82">
        <v>2797.3</v>
      </c>
      <c r="C59" s="99">
        <v>142</v>
      </c>
      <c r="D59" s="93">
        <f t="shared" si="5"/>
        <v>397216.60000000003</v>
      </c>
      <c r="F59" s="84">
        <v>1239.8</v>
      </c>
      <c r="G59" s="101">
        <f t="shared" si="3"/>
        <v>152.35199225681563</v>
      </c>
      <c r="H59" s="101">
        <v>188886</v>
      </c>
      <c r="I59" s="93">
        <v>3000</v>
      </c>
      <c r="J59" s="93">
        <f t="shared" si="1"/>
        <v>185886</v>
      </c>
      <c r="L59" s="47">
        <f t="shared" si="2"/>
        <v>-23810</v>
      </c>
    </row>
    <row r="60" spans="1:12" x14ac:dyDescent="0.2">
      <c r="A60" s="37">
        <v>44640</v>
      </c>
      <c r="D60" s="93">
        <f t="shared" si="5"/>
        <v>0</v>
      </c>
      <c r="F60" s="84">
        <v>2592</v>
      </c>
      <c r="G60" s="101">
        <f t="shared" si="3"/>
        <v>155.82793209876544</v>
      </c>
      <c r="H60" s="101">
        <v>403906</v>
      </c>
      <c r="I60" s="93">
        <v>5500</v>
      </c>
      <c r="J60" s="93">
        <f t="shared" si="1"/>
        <v>398406</v>
      </c>
      <c r="L60" s="47">
        <f t="shared" si="2"/>
        <v>-1460.6000000000349</v>
      </c>
    </row>
    <row r="61" spans="1:12" x14ac:dyDescent="0.2">
      <c r="A61" s="37">
        <v>44641</v>
      </c>
      <c r="B61" s="82">
        <v>660.45</v>
      </c>
      <c r="C61" s="99">
        <v>134</v>
      </c>
      <c r="D61" s="93">
        <f t="shared" si="5"/>
        <v>88500.3</v>
      </c>
      <c r="F61" s="84">
        <v>148.9</v>
      </c>
      <c r="G61" s="101">
        <f t="shared" si="3"/>
        <v>155.00335795836131</v>
      </c>
      <c r="H61" s="101">
        <v>23080</v>
      </c>
      <c r="I61" s="93">
        <v>1000</v>
      </c>
      <c r="J61" s="93">
        <f t="shared" si="1"/>
        <v>22080</v>
      </c>
      <c r="K61" s="93">
        <v>980000</v>
      </c>
      <c r="L61" s="47">
        <f t="shared" si="2"/>
        <v>19430</v>
      </c>
    </row>
    <row r="62" spans="1:12" x14ac:dyDescent="0.2">
      <c r="A62" s="37">
        <v>44642</v>
      </c>
      <c r="D62" s="93">
        <f t="shared" si="5"/>
        <v>0</v>
      </c>
      <c r="F62" s="84">
        <v>601.29999999999995</v>
      </c>
      <c r="G62" s="101">
        <f t="shared" si="3"/>
        <v>145.95044071179112</v>
      </c>
      <c r="H62" s="101">
        <v>87760</v>
      </c>
      <c r="I62" s="93">
        <v>3000</v>
      </c>
      <c r="J62" s="93">
        <f t="shared" si="1"/>
        <v>84760</v>
      </c>
      <c r="L62" s="47">
        <f t="shared" si="2"/>
        <v>-6390.3000000000029</v>
      </c>
    </row>
    <row r="63" spans="1:12" x14ac:dyDescent="0.2">
      <c r="A63" s="37">
        <v>44643</v>
      </c>
      <c r="B63" s="82">
        <v>2320.8000000000002</v>
      </c>
      <c r="C63" s="99">
        <v>123.5</v>
      </c>
      <c r="D63" s="93">
        <f t="shared" si="5"/>
        <v>286618.80000000005</v>
      </c>
      <c r="F63" s="84">
        <v>1472.2</v>
      </c>
      <c r="G63" s="101">
        <f t="shared" si="3"/>
        <v>139.92664040211926</v>
      </c>
      <c r="H63" s="101">
        <v>206000</v>
      </c>
      <c r="I63" s="93">
        <v>4000</v>
      </c>
      <c r="J63" s="93">
        <f t="shared" si="1"/>
        <v>202000</v>
      </c>
      <c r="K63" s="93">
        <v>90000</v>
      </c>
      <c r="L63" s="47">
        <f t="shared" si="2"/>
        <v>199350</v>
      </c>
    </row>
    <row r="64" spans="1:12" x14ac:dyDescent="0.2">
      <c r="A64" s="37">
        <v>44644</v>
      </c>
      <c r="B64" s="82">
        <v>1390.25</v>
      </c>
      <c r="C64" s="99">
        <v>123</v>
      </c>
      <c r="D64" s="93">
        <f t="shared" si="5"/>
        <v>171000.75</v>
      </c>
      <c r="F64" s="84">
        <v>750.9</v>
      </c>
      <c r="G64" s="101">
        <f t="shared" si="3"/>
        <v>132.59954721001466</v>
      </c>
      <c r="H64" s="101">
        <v>99569</v>
      </c>
      <c r="I64" s="93">
        <v>3000</v>
      </c>
      <c r="J64" s="93">
        <f t="shared" si="1"/>
        <v>96569</v>
      </c>
      <c r="L64" s="47">
        <f t="shared" si="2"/>
        <v>-192699.80000000005</v>
      </c>
    </row>
    <row r="65" spans="1:12" x14ac:dyDescent="0.2">
      <c r="A65" s="37">
        <v>44645</v>
      </c>
      <c r="B65" s="82">
        <v>686.75</v>
      </c>
      <c r="C65" s="99">
        <v>129</v>
      </c>
      <c r="D65" s="93">
        <f t="shared" si="5"/>
        <v>88590.75</v>
      </c>
      <c r="F65" s="84">
        <v>1359.6</v>
      </c>
      <c r="G65" s="101">
        <f t="shared" si="3"/>
        <v>134.33509855839955</v>
      </c>
      <c r="H65" s="101">
        <v>182642</v>
      </c>
      <c r="I65" s="93">
        <v>3600</v>
      </c>
      <c r="J65" s="93">
        <f t="shared" si="1"/>
        <v>179042</v>
      </c>
      <c r="L65" s="47">
        <f t="shared" si="2"/>
        <v>5391.25</v>
      </c>
    </row>
    <row r="66" spans="1:12" x14ac:dyDescent="0.2">
      <c r="A66" s="37">
        <v>44646</v>
      </c>
      <c r="B66" s="82">
        <v>3403.6</v>
      </c>
      <c r="C66" s="99">
        <v>124</v>
      </c>
      <c r="D66" s="93">
        <f t="shared" si="5"/>
        <v>422046.39999999997</v>
      </c>
      <c r="F66" s="84">
        <v>649.1</v>
      </c>
      <c r="G66" s="101">
        <f t="shared" si="3"/>
        <v>140.67693729779694</v>
      </c>
      <c r="H66" s="101">
        <v>91313.4</v>
      </c>
      <c r="I66" s="93">
        <v>2500</v>
      </c>
      <c r="J66" s="93">
        <f t="shared" si="1"/>
        <v>88813.4</v>
      </c>
      <c r="K66" s="93">
        <v>30000</v>
      </c>
      <c r="L66" s="47">
        <f t="shared" si="2"/>
        <v>-2427.3500000000058</v>
      </c>
    </row>
    <row r="67" spans="1:12" x14ac:dyDescent="0.2">
      <c r="A67" s="37">
        <v>44647</v>
      </c>
      <c r="B67" s="82">
        <v>553.29999999999995</v>
      </c>
      <c r="C67" s="99">
        <v>130</v>
      </c>
      <c r="D67" s="93">
        <f t="shared" si="5"/>
        <v>71929</v>
      </c>
      <c r="F67" s="84">
        <v>3097.4</v>
      </c>
      <c r="G67" s="101">
        <f t="shared" si="3"/>
        <v>140.56047007167302</v>
      </c>
      <c r="H67" s="101">
        <v>435372</v>
      </c>
      <c r="I67" s="93">
        <v>6000</v>
      </c>
      <c r="J67" s="93">
        <f t="shared" si="1"/>
        <v>429372</v>
      </c>
      <c r="L67" s="47">
        <f t="shared" si="2"/>
        <v>4675.6000000000349</v>
      </c>
    </row>
    <row r="68" spans="1:12" x14ac:dyDescent="0.2">
      <c r="A68" s="37">
        <v>44648</v>
      </c>
      <c r="B68" s="82">
        <v>1235</v>
      </c>
      <c r="C68" s="99">
        <v>126</v>
      </c>
      <c r="D68" s="93">
        <f t="shared" si="5"/>
        <v>155610</v>
      </c>
      <c r="F68" s="84">
        <v>577.5</v>
      </c>
      <c r="G68" s="101">
        <f t="shared" si="3"/>
        <v>141.68138528138527</v>
      </c>
      <c r="H68" s="101">
        <v>81821</v>
      </c>
      <c r="I68" s="93">
        <v>3000</v>
      </c>
      <c r="J68" s="93">
        <f t="shared" si="1"/>
        <v>78821</v>
      </c>
      <c r="K68" s="93">
        <v>1000000</v>
      </c>
      <c r="L68" s="47">
        <f t="shared" si="2"/>
        <v>4242</v>
      </c>
    </row>
    <row r="69" spans="1:12" x14ac:dyDescent="0.2">
      <c r="A69" s="37">
        <v>44649</v>
      </c>
      <c r="B69" s="82">
        <v>1334.85</v>
      </c>
      <c r="C69" s="99">
        <v>121</v>
      </c>
      <c r="D69" s="93">
        <f t="shared" si="5"/>
        <v>161516.84999999998</v>
      </c>
      <c r="F69" s="84">
        <v>1183</v>
      </c>
      <c r="G69" s="101">
        <f t="shared" si="3"/>
        <v>137.4057480980558</v>
      </c>
      <c r="H69" s="101">
        <v>162551</v>
      </c>
      <c r="I69" s="93">
        <v>2500</v>
      </c>
      <c r="J69" s="93">
        <f t="shared" si="1"/>
        <v>160051</v>
      </c>
      <c r="L69" s="47">
        <f t="shared" si="2"/>
        <v>1791</v>
      </c>
    </row>
    <row r="70" spans="1:12" x14ac:dyDescent="0.2">
      <c r="A70" s="37">
        <v>44650</v>
      </c>
      <c r="B70" s="82">
        <v>967.65</v>
      </c>
      <c r="C70" s="99">
        <v>118</v>
      </c>
      <c r="D70" s="93">
        <f t="shared" si="5"/>
        <v>114182.7</v>
      </c>
      <c r="F70" s="84">
        <v>1232.7</v>
      </c>
      <c r="G70" s="101">
        <f t="shared" si="3"/>
        <v>131.34460939401313</v>
      </c>
      <c r="H70" s="101">
        <v>161908.5</v>
      </c>
      <c r="I70" s="93">
        <v>2500</v>
      </c>
      <c r="J70" s="93">
        <f t="shared" si="1"/>
        <v>159408.5</v>
      </c>
      <c r="L70" s="47">
        <f t="shared" si="2"/>
        <v>-4758.3499999999767</v>
      </c>
    </row>
    <row r="71" spans="1:12" x14ac:dyDescent="0.2">
      <c r="A71" s="37">
        <v>44651</v>
      </c>
      <c r="B71" s="82">
        <v>1717</v>
      </c>
      <c r="C71" s="99">
        <v>116</v>
      </c>
      <c r="D71" s="93">
        <f t="shared" si="5"/>
        <v>199172</v>
      </c>
      <c r="F71" s="84">
        <v>941.2</v>
      </c>
      <c r="G71" s="101">
        <f t="shared" si="3"/>
        <v>128.25329366765831</v>
      </c>
      <c r="H71" s="101">
        <v>120712</v>
      </c>
      <c r="I71" s="93">
        <v>2500</v>
      </c>
      <c r="J71" s="93">
        <f t="shared" si="1"/>
        <v>118212</v>
      </c>
      <c r="L71" s="47">
        <f t="shared" si="2"/>
        <v>1379.3000000000029</v>
      </c>
    </row>
    <row r="72" spans="1:12" x14ac:dyDescent="0.2">
      <c r="A72" s="37">
        <v>44652</v>
      </c>
      <c r="B72" s="82">
        <v>530.29999999999995</v>
      </c>
      <c r="C72" s="99">
        <v>116</v>
      </c>
      <c r="D72" s="93">
        <f t="shared" si="5"/>
        <v>61514.799999999996</v>
      </c>
      <c r="F72" s="84">
        <v>1655</v>
      </c>
      <c r="G72" s="101">
        <f t="shared" si="3"/>
        <v>125.17341389728097</v>
      </c>
      <c r="H72" s="101">
        <v>207162</v>
      </c>
      <c r="I72" s="93">
        <v>3000</v>
      </c>
      <c r="J72" s="93">
        <f t="shared" si="1"/>
        <v>204162</v>
      </c>
      <c r="L72" s="47">
        <f t="shared" si="2"/>
        <v>2340</v>
      </c>
    </row>
    <row r="73" spans="1:12" x14ac:dyDescent="0.2">
      <c r="A73" s="37">
        <v>44653</v>
      </c>
      <c r="B73" s="82">
        <v>2948.5</v>
      </c>
      <c r="C73" s="99">
        <v>122</v>
      </c>
      <c r="D73" s="93">
        <f t="shared" si="5"/>
        <v>359717</v>
      </c>
      <c r="F73" s="84">
        <v>666.5</v>
      </c>
      <c r="G73" s="101">
        <f t="shared" si="3"/>
        <v>125.19579894973744</v>
      </c>
      <c r="H73" s="101">
        <v>83443</v>
      </c>
      <c r="I73" s="93">
        <v>3000</v>
      </c>
      <c r="J73" s="93">
        <f t="shared" ref="J73:J136" si="6">H73-I73</f>
        <v>80443</v>
      </c>
      <c r="L73" s="47">
        <f t="shared" ref="L73:L136" si="7">J73-D72-2650</f>
        <v>16278.200000000004</v>
      </c>
    </row>
    <row r="74" spans="1:12" x14ac:dyDescent="0.2">
      <c r="A74" s="37">
        <v>44654</v>
      </c>
      <c r="F74" s="84">
        <v>2617.8000000000002</v>
      </c>
      <c r="G74" s="101">
        <f t="shared" si="3"/>
        <v>132.41309496523797</v>
      </c>
      <c r="H74" s="101">
        <v>346631</v>
      </c>
      <c r="I74" s="93">
        <v>6000</v>
      </c>
      <c r="J74" s="93">
        <f t="shared" si="6"/>
        <v>340631</v>
      </c>
      <c r="L74" s="47">
        <f t="shared" si="7"/>
        <v>-21736</v>
      </c>
    </row>
    <row r="75" spans="1:12" x14ac:dyDescent="0.2">
      <c r="A75" s="37">
        <v>44655</v>
      </c>
      <c r="B75" s="82">
        <v>1549.75</v>
      </c>
      <c r="C75" s="99">
        <v>124</v>
      </c>
      <c r="D75" s="93">
        <v>189126</v>
      </c>
      <c r="F75" s="84">
        <v>355.4</v>
      </c>
      <c r="G75" s="101">
        <f t="shared" ref="G75:G137" si="8">H75/F75</f>
        <v>132.1496904895892</v>
      </c>
      <c r="H75" s="101">
        <v>46966</v>
      </c>
      <c r="I75" s="93">
        <v>1000</v>
      </c>
      <c r="J75" s="93">
        <f t="shared" si="6"/>
        <v>45966</v>
      </c>
      <c r="K75" s="93">
        <v>1030000</v>
      </c>
      <c r="L75" s="47">
        <f t="shared" si="7"/>
        <v>43316</v>
      </c>
    </row>
    <row r="76" spans="1:12" x14ac:dyDescent="0.2">
      <c r="A76" s="37">
        <v>44656</v>
      </c>
      <c r="B76" s="82">
        <v>1571.4</v>
      </c>
      <c r="C76" s="99">
        <v>115</v>
      </c>
      <c r="D76" s="93">
        <f>C76*B76</f>
        <v>180711</v>
      </c>
      <c r="F76" s="84">
        <v>1133</v>
      </c>
      <c r="G76" s="101">
        <f t="shared" si="8"/>
        <v>129.12886142983231</v>
      </c>
      <c r="H76" s="101">
        <v>146303</v>
      </c>
      <c r="I76" s="93">
        <v>3000</v>
      </c>
      <c r="J76" s="93">
        <f t="shared" si="6"/>
        <v>143303</v>
      </c>
      <c r="L76" s="47">
        <f t="shared" si="7"/>
        <v>-48473</v>
      </c>
    </row>
    <row r="77" spans="1:12" x14ac:dyDescent="0.2">
      <c r="A77" s="37">
        <v>44657</v>
      </c>
      <c r="B77" s="82">
        <v>769.55</v>
      </c>
      <c r="C77" s="99">
        <v>111</v>
      </c>
      <c r="D77" s="93">
        <f t="shared" ref="D77:D93" si="9">C77*B77</f>
        <v>85420.049999999988</v>
      </c>
      <c r="F77" s="84">
        <v>1466.6</v>
      </c>
      <c r="G77" s="101">
        <f t="shared" si="8"/>
        <v>123.45970271375973</v>
      </c>
      <c r="H77" s="101">
        <v>181066</v>
      </c>
      <c r="I77" s="93">
        <v>4000</v>
      </c>
      <c r="J77" s="93">
        <f t="shared" si="6"/>
        <v>177066</v>
      </c>
      <c r="L77" s="47">
        <f t="shared" si="7"/>
        <v>-6295</v>
      </c>
    </row>
    <row r="78" spans="1:12" x14ac:dyDescent="0.2">
      <c r="A78" s="37">
        <v>44658</v>
      </c>
      <c r="B78" s="82">
        <v>1529.9</v>
      </c>
      <c r="C78" s="99">
        <v>103</v>
      </c>
      <c r="D78" s="93">
        <f t="shared" si="9"/>
        <v>157579.70000000001</v>
      </c>
      <c r="F78" s="84">
        <v>803.7</v>
      </c>
      <c r="G78" s="101">
        <f t="shared" si="8"/>
        <v>119.48214507900958</v>
      </c>
      <c r="H78" s="101">
        <v>96027.8</v>
      </c>
      <c r="I78" s="93">
        <v>3500</v>
      </c>
      <c r="J78" s="93">
        <f t="shared" si="6"/>
        <v>92527.8</v>
      </c>
      <c r="K78" s="93">
        <v>77500</v>
      </c>
      <c r="L78" s="47">
        <f t="shared" si="7"/>
        <v>4457.7500000000146</v>
      </c>
    </row>
    <row r="79" spans="1:12" x14ac:dyDescent="0.2">
      <c r="A79" s="37">
        <v>44659</v>
      </c>
      <c r="B79" s="82">
        <v>965.95</v>
      </c>
      <c r="C79" s="99">
        <v>100</v>
      </c>
      <c r="D79" s="93">
        <f t="shared" si="9"/>
        <v>96595</v>
      </c>
      <c r="F79" s="84">
        <v>1518.7</v>
      </c>
      <c r="G79" s="101">
        <f t="shared" si="8"/>
        <v>112.00632119575953</v>
      </c>
      <c r="H79" s="101">
        <v>170104</v>
      </c>
      <c r="I79" s="93">
        <v>3500</v>
      </c>
      <c r="J79" s="93">
        <f t="shared" si="6"/>
        <v>166604</v>
      </c>
      <c r="L79" s="47">
        <f t="shared" si="7"/>
        <v>6374.2999999999884</v>
      </c>
    </row>
    <row r="80" spans="1:12" x14ac:dyDescent="0.2">
      <c r="A80" s="37">
        <v>44660</v>
      </c>
      <c r="B80" s="82">
        <v>1897.95</v>
      </c>
      <c r="C80" s="99">
        <v>101</v>
      </c>
      <c r="D80" s="93">
        <f t="shared" si="9"/>
        <v>191692.95</v>
      </c>
      <c r="F80" s="84">
        <v>947.1</v>
      </c>
      <c r="G80" s="101">
        <f t="shared" si="8"/>
        <v>108.58304297328688</v>
      </c>
      <c r="H80" s="101">
        <v>102839</v>
      </c>
      <c r="I80" s="93">
        <v>3500</v>
      </c>
      <c r="J80" s="93">
        <f t="shared" si="6"/>
        <v>99339</v>
      </c>
      <c r="L80" s="47">
        <f t="shared" si="7"/>
        <v>94</v>
      </c>
    </row>
    <row r="81" spans="1:12" x14ac:dyDescent="0.2">
      <c r="A81" s="37">
        <v>44661</v>
      </c>
      <c r="B81" s="82">
        <v>1118.55</v>
      </c>
      <c r="C81" s="99">
        <v>103</v>
      </c>
      <c r="D81" s="93">
        <f t="shared" si="9"/>
        <v>115210.65</v>
      </c>
      <c r="F81" s="84">
        <v>1807.3</v>
      </c>
      <c r="G81" s="101">
        <f t="shared" si="8"/>
        <v>111.51773363581033</v>
      </c>
      <c r="H81" s="101">
        <v>201546</v>
      </c>
      <c r="I81" s="93">
        <v>4000</v>
      </c>
      <c r="J81" s="93">
        <f t="shared" si="6"/>
        <v>197546</v>
      </c>
      <c r="L81" s="47">
        <f t="shared" si="7"/>
        <v>3203.0499999999884</v>
      </c>
    </row>
    <row r="82" spans="1:12" x14ac:dyDescent="0.2">
      <c r="A82" s="37">
        <v>44662</v>
      </c>
      <c r="B82" s="82">
        <v>1678.4</v>
      </c>
      <c r="C82" s="99">
        <v>104</v>
      </c>
      <c r="D82" s="93">
        <f t="shared" si="9"/>
        <v>174553.60000000001</v>
      </c>
      <c r="F82" s="84">
        <v>1055</v>
      </c>
      <c r="G82" s="101">
        <f t="shared" si="8"/>
        <v>111.49289099526067</v>
      </c>
      <c r="H82" s="101">
        <v>117625</v>
      </c>
      <c r="I82" s="93">
        <v>3000</v>
      </c>
      <c r="J82" s="93">
        <f t="shared" si="6"/>
        <v>114625</v>
      </c>
      <c r="K82" s="93">
        <v>389160</v>
      </c>
      <c r="L82" s="47">
        <f t="shared" si="7"/>
        <v>-3235.6499999999942</v>
      </c>
    </row>
    <row r="83" spans="1:12" x14ac:dyDescent="0.2">
      <c r="A83" s="37">
        <v>44663</v>
      </c>
      <c r="B83" s="82">
        <v>1733.3</v>
      </c>
      <c r="C83" s="99">
        <v>98</v>
      </c>
      <c r="D83" s="93">
        <f t="shared" si="9"/>
        <v>169863.4</v>
      </c>
      <c r="F83" s="84">
        <v>1620</v>
      </c>
      <c r="G83" s="101">
        <f t="shared" si="8"/>
        <v>114.3537037037037</v>
      </c>
      <c r="H83" s="101">
        <v>185253</v>
      </c>
      <c r="I83" s="93">
        <v>3500</v>
      </c>
      <c r="J83" s="93">
        <f t="shared" si="6"/>
        <v>181753</v>
      </c>
      <c r="K83" s="93">
        <v>742410</v>
      </c>
      <c r="L83" s="47">
        <f t="shared" si="7"/>
        <v>4549.3999999999942</v>
      </c>
    </row>
    <row r="84" spans="1:12" x14ac:dyDescent="0.2">
      <c r="A84" s="37">
        <v>44664</v>
      </c>
      <c r="B84" s="82">
        <v>1078.95</v>
      </c>
      <c r="C84" s="99">
        <v>105</v>
      </c>
      <c r="D84" s="93">
        <f t="shared" si="9"/>
        <v>113289.75</v>
      </c>
      <c r="F84" s="84">
        <v>1632.9</v>
      </c>
      <c r="G84" s="101">
        <f t="shared" si="8"/>
        <v>114.4766978994427</v>
      </c>
      <c r="H84" s="101">
        <v>186929</v>
      </c>
      <c r="I84" s="93">
        <v>3000</v>
      </c>
      <c r="J84" s="93">
        <f t="shared" si="6"/>
        <v>183929</v>
      </c>
      <c r="L84" s="47">
        <f t="shared" si="7"/>
        <v>11415.600000000006</v>
      </c>
    </row>
    <row r="85" spans="1:12" x14ac:dyDescent="0.2">
      <c r="A85" s="37">
        <v>44665</v>
      </c>
      <c r="B85" s="82">
        <v>1816.45</v>
      </c>
      <c r="C85" s="99">
        <v>97</v>
      </c>
      <c r="D85" s="93">
        <f t="shared" si="9"/>
        <v>176195.65</v>
      </c>
      <c r="F85" s="84">
        <v>1029.5999999999999</v>
      </c>
      <c r="G85" s="101">
        <f t="shared" si="8"/>
        <v>114.20940170940172</v>
      </c>
      <c r="H85" s="101">
        <v>117590</v>
      </c>
      <c r="I85" s="93">
        <v>2500</v>
      </c>
      <c r="J85" s="93">
        <f t="shared" si="6"/>
        <v>115090</v>
      </c>
      <c r="L85" s="47">
        <f t="shared" si="7"/>
        <v>-849.75</v>
      </c>
    </row>
    <row r="86" spans="1:12" x14ac:dyDescent="0.2">
      <c r="A86" s="37">
        <v>44666</v>
      </c>
      <c r="B86" s="82">
        <v>1297.3</v>
      </c>
      <c r="C86" s="99">
        <v>106</v>
      </c>
      <c r="D86" s="93">
        <f t="shared" si="9"/>
        <v>137513.79999999999</v>
      </c>
      <c r="F86" s="84">
        <v>1761</v>
      </c>
      <c r="G86" s="101">
        <f t="shared" si="8"/>
        <v>112.33787620670074</v>
      </c>
      <c r="H86" s="101">
        <v>197827</v>
      </c>
      <c r="I86" s="93">
        <v>3000</v>
      </c>
      <c r="J86" s="93">
        <f t="shared" si="6"/>
        <v>194827</v>
      </c>
      <c r="L86" s="47">
        <f t="shared" si="7"/>
        <v>15981.350000000006</v>
      </c>
    </row>
    <row r="87" spans="1:12" x14ac:dyDescent="0.2">
      <c r="A87" s="37">
        <v>44667</v>
      </c>
      <c r="B87" s="82">
        <v>3496</v>
      </c>
      <c r="C87" s="99">
        <v>113.5</v>
      </c>
      <c r="D87" s="93">
        <f t="shared" si="9"/>
        <v>396796</v>
      </c>
      <c r="F87" s="84">
        <v>1231.2</v>
      </c>
      <c r="G87" s="101">
        <f t="shared" si="8"/>
        <v>115.98846653671215</v>
      </c>
      <c r="H87" s="101">
        <v>142805</v>
      </c>
      <c r="I87" s="93">
        <v>3000</v>
      </c>
      <c r="J87" s="93">
        <f t="shared" si="6"/>
        <v>139805</v>
      </c>
      <c r="L87" s="47">
        <f t="shared" si="7"/>
        <v>-358.79999999998836</v>
      </c>
    </row>
    <row r="88" spans="1:12" x14ac:dyDescent="0.2">
      <c r="A88" s="37">
        <v>44668</v>
      </c>
      <c r="B88" s="82">
        <v>1320.45</v>
      </c>
      <c r="C88" s="99">
        <v>113</v>
      </c>
      <c r="D88" s="93">
        <f t="shared" si="9"/>
        <v>149210.85</v>
      </c>
      <c r="F88" s="84">
        <v>3402.8</v>
      </c>
      <c r="G88" s="101">
        <f t="shared" si="8"/>
        <v>126.0752909368755</v>
      </c>
      <c r="H88" s="101">
        <v>429009</v>
      </c>
      <c r="I88" s="93">
        <v>5500</v>
      </c>
      <c r="J88" s="93">
        <f t="shared" si="6"/>
        <v>423509</v>
      </c>
      <c r="L88" s="47">
        <f t="shared" si="7"/>
        <v>24063</v>
      </c>
    </row>
    <row r="89" spans="1:12" x14ac:dyDescent="0.2">
      <c r="A89" s="37">
        <v>44669</v>
      </c>
      <c r="B89" s="82">
        <v>1273.5</v>
      </c>
      <c r="C89" s="99">
        <v>113</v>
      </c>
      <c r="D89" s="93">
        <f t="shared" si="9"/>
        <v>143905.5</v>
      </c>
      <c r="F89" s="84">
        <v>1041</v>
      </c>
      <c r="G89" s="101">
        <f t="shared" si="8"/>
        <v>128.47262247838617</v>
      </c>
      <c r="H89" s="101">
        <v>133740</v>
      </c>
      <c r="I89" s="93">
        <v>2000</v>
      </c>
      <c r="J89" s="93">
        <f t="shared" si="6"/>
        <v>131740</v>
      </c>
      <c r="K89" s="93">
        <v>1080706</v>
      </c>
      <c r="L89" s="47">
        <f t="shared" si="7"/>
        <v>-20120.850000000006</v>
      </c>
    </row>
    <row r="90" spans="1:12" x14ac:dyDescent="0.2">
      <c r="A90" s="37">
        <v>44670</v>
      </c>
      <c r="D90" s="102">
        <v>170000</v>
      </c>
      <c r="E90" s="61"/>
      <c r="F90" s="84">
        <v>1153.9000000000001</v>
      </c>
      <c r="G90" s="101">
        <f t="shared" si="8"/>
        <v>128.00762631077217</v>
      </c>
      <c r="H90" s="101">
        <v>147708</v>
      </c>
      <c r="I90" s="93">
        <v>3000</v>
      </c>
      <c r="J90" s="93">
        <f t="shared" si="6"/>
        <v>144708</v>
      </c>
      <c r="L90" s="47">
        <f t="shared" si="7"/>
        <v>-1847.5</v>
      </c>
    </row>
    <row r="91" spans="1:12" x14ac:dyDescent="0.2">
      <c r="A91" s="37">
        <v>44671</v>
      </c>
      <c r="B91" s="82">
        <v>1190.4000000000001</v>
      </c>
      <c r="C91" s="99">
        <v>109</v>
      </c>
      <c r="D91" s="93">
        <f t="shared" si="9"/>
        <v>129753.60000000001</v>
      </c>
      <c r="F91" s="84">
        <v>1396.1</v>
      </c>
      <c r="G91" s="101">
        <f t="shared" si="8"/>
        <v>125.18515865625672</v>
      </c>
      <c r="H91" s="101">
        <v>174771</v>
      </c>
      <c r="I91" s="93">
        <v>3500</v>
      </c>
      <c r="J91" s="93">
        <f t="shared" si="6"/>
        <v>171271</v>
      </c>
      <c r="L91" s="47">
        <f t="shared" si="7"/>
        <v>-1379</v>
      </c>
    </row>
    <row r="92" spans="1:12" x14ac:dyDescent="0.2">
      <c r="A92" s="37">
        <v>44672</v>
      </c>
      <c r="B92" s="82">
        <v>1956</v>
      </c>
      <c r="C92" s="99">
        <v>108</v>
      </c>
      <c r="D92" s="93">
        <f t="shared" si="9"/>
        <v>211248</v>
      </c>
      <c r="F92" s="84">
        <v>1281</v>
      </c>
      <c r="G92" s="101">
        <f t="shared" si="8"/>
        <v>119.15690866510539</v>
      </c>
      <c r="H92" s="101">
        <v>152640</v>
      </c>
      <c r="I92" s="93">
        <v>3000</v>
      </c>
      <c r="J92" s="93">
        <f t="shared" si="6"/>
        <v>149640</v>
      </c>
      <c r="L92" s="47">
        <f t="shared" si="7"/>
        <v>17236.399999999994</v>
      </c>
    </row>
    <row r="93" spans="1:12" x14ac:dyDescent="0.2">
      <c r="A93" s="37">
        <v>44673</v>
      </c>
      <c r="B93" s="82">
        <v>1192.4000000000001</v>
      </c>
      <c r="C93" s="99">
        <v>108</v>
      </c>
      <c r="D93" s="93">
        <f t="shared" si="9"/>
        <v>128779.20000000001</v>
      </c>
      <c r="F93" s="84">
        <v>1763.6</v>
      </c>
      <c r="G93" s="101">
        <f t="shared" si="8"/>
        <v>118.09537310047631</v>
      </c>
      <c r="H93" s="101">
        <v>208273</v>
      </c>
      <c r="I93" s="93">
        <v>4500</v>
      </c>
      <c r="J93" s="93">
        <f t="shared" si="6"/>
        <v>203773</v>
      </c>
      <c r="L93" s="47">
        <f t="shared" si="7"/>
        <v>-10125</v>
      </c>
    </row>
    <row r="94" spans="1:12" x14ac:dyDescent="0.2">
      <c r="A94" s="37">
        <v>44674</v>
      </c>
      <c r="B94" s="82">
        <v>2889.5</v>
      </c>
      <c r="C94" s="99">
        <v>112</v>
      </c>
      <c r="D94" s="93">
        <v>315383</v>
      </c>
      <c r="F94" s="84">
        <v>955.6</v>
      </c>
      <c r="G94" s="101">
        <f t="shared" si="8"/>
        <v>118.28484721640854</v>
      </c>
      <c r="H94" s="101">
        <v>113033</v>
      </c>
      <c r="I94" s="93">
        <v>7500</v>
      </c>
      <c r="J94" s="93">
        <f t="shared" si="6"/>
        <v>105533</v>
      </c>
      <c r="L94" s="47">
        <f t="shared" si="7"/>
        <v>-25896.200000000012</v>
      </c>
    </row>
    <row r="95" spans="1:12" x14ac:dyDescent="0.2">
      <c r="A95" s="37">
        <v>44675</v>
      </c>
      <c r="B95" s="82">
        <v>1351.45</v>
      </c>
      <c r="C95" s="99">
        <v>106</v>
      </c>
      <c r="D95" s="93">
        <f>C95*B95</f>
        <v>143253.70000000001</v>
      </c>
      <c r="F95" s="84">
        <v>3177.6</v>
      </c>
      <c r="G95" s="101">
        <f t="shared" si="8"/>
        <v>118.23860775427997</v>
      </c>
      <c r="H95" s="101">
        <v>375715</v>
      </c>
      <c r="I95" s="93">
        <v>3500</v>
      </c>
      <c r="J95" s="93">
        <f t="shared" si="6"/>
        <v>372215</v>
      </c>
      <c r="L95" s="47">
        <f t="shared" si="7"/>
        <v>54182</v>
      </c>
    </row>
    <row r="96" spans="1:12" x14ac:dyDescent="0.2">
      <c r="A96" s="37">
        <v>44676</v>
      </c>
      <c r="B96" s="82">
        <v>1212.5</v>
      </c>
      <c r="C96" s="99">
        <v>105</v>
      </c>
      <c r="D96" s="102">
        <f>C96*B96</f>
        <v>127312.5</v>
      </c>
      <c r="E96" s="61"/>
      <c r="F96" s="84">
        <v>875</v>
      </c>
      <c r="G96" s="101">
        <f t="shared" si="8"/>
        <v>118.53485714285715</v>
      </c>
      <c r="H96" s="101">
        <v>103718</v>
      </c>
      <c r="I96" s="93">
        <v>4000</v>
      </c>
      <c r="J96" s="93">
        <f t="shared" si="6"/>
        <v>99718</v>
      </c>
      <c r="K96" s="93">
        <v>1069630</v>
      </c>
      <c r="L96" s="47">
        <f t="shared" si="7"/>
        <v>-46185.700000000012</v>
      </c>
    </row>
    <row r="97" spans="1:12" x14ac:dyDescent="0.2">
      <c r="A97" s="37">
        <v>44677</v>
      </c>
      <c r="B97" s="82">
        <v>778.45</v>
      </c>
      <c r="C97" s="99">
        <v>100</v>
      </c>
      <c r="D97" s="93">
        <v>77845</v>
      </c>
      <c r="F97" s="84">
        <v>1175.5999999999999</v>
      </c>
      <c r="G97" s="101">
        <f t="shared" si="8"/>
        <v>116.16621299761825</v>
      </c>
      <c r="H97" s="101">
        <v>136565</v>
      </c>
      <c r="I97" s="93">
        <v>3000</v>
      </c>
      <c r="J97" s="93">
        <f t="shared" si="6"/>
        <v>133565</v>
      </c>
      <c r="L97" s="47">
        <f t="shared" si="7"/>
        <v>3602.5</v>
      </c>
    </row>
    <row r="98" spans="1:12" x14ac:dyDescent="0.2">
      <c r="A98" s="37">
        <v>44678</v>
      </c>
      <c r="B98" s="82">
        <v>1113.45</v>
      </c>
      <c r="C98" s="99">
        <v>100</v>
      </c>
      <c r="D98" s="93">
        <f t="shared" ref="D98:D103" si="10">B98*C98</f>
        <v>111345</v>
      </c>
      <c r="F98" s="84">
        <v>1817.2</v>
      </c>
      <c r="G98" s="101">
        <f t="shared" si="8"/>
        <v>113.24785384107417</v>
      </c>
      <c r="H98" s="101">
        <v>205794</v>
      </c>
      <c r="I98" s="93">
        <v>3600</v>
      </c>
      <c r="J98" s="93">
        <f t="shared" si="6"/>
        <v>202194</v>
      </c>
      <c r="L98" s="47">
        <f t="shared" si="7"/>
        <v>121699</v>
      </c>
    </row>
    <row r="99" spans="1:12" x14ac:dyDescent="0.2">
      <c r="A99" s="37">
        <v>44679</v>
      </c>
      <c r="B99" s="82">
        <v>1532.65</v>
      </c>
      <c r="C99" s="99">
        <v>100</v>
      </c>
      <c r="D99" s="93">
        <f t="shared" si="10"/>
        <v>153265</v>
      </c>
      <c r="F99" s="84">
        <v>1061.7</v>
      </c>
      <c r="G99" s="101">
        <f t="shared" si="8"/>
        <v>110.07440896675143</v>
      </c>
      <c r="H99" s="101">
        <v>116866</v>
      </c>
      <c r="I99" s="93">
        <v>2500</v>
      </c>
      <c r="J99" s="93">
        <f t="shared" si="6"/>
        <v>114366</v>
      </c>
      <c r="L99" s="47">
        <f t="shared" si="7"/>
        <v>371</v>
      </c>
    </row>
    <row r="100" spans="1:12" x14ac:dyDescent="0.2">
      <c r="A100" s="37">
        <v>44680</v>
      </c>
      <c r="B100" s="82">
        <v>1201.45</v>
      </c>
      <c r="C100" s="99">
        <v>107</v>
      </c>
      <c r="D100" s="93">
        <f t="shared" si="10"/>
        <v>128555.15000000001</v>
      </c>
      <c r="F100" s="84">
        <v>1776.9</v>
      </c>
      <c r="G100" s="101">
        <f t="shared" si="8"/>
        <v>112.27925037987505</v>
      </c>
      <c r="H100" s="101">
        <v>199509</v>
      </c>
      <c r="I100" s="93">
        <v>6000</v>
      </c>
      <c r="J100" s="93">
        <f t="shared" si="6"/>
        <v>193509</v>
      </c>
      <c r="L100" s="47">
        <f t="shared" si="7"/>
        <v>37594</v>
      </c>
    </row>
    <row r="101" spans="1:12" x14ac:dyDescent="0.2">
      <c r="A101" s="37">
        <v>44681</v>
      </c>
      <c r="B101" s="82">
        <v>2284.6999999999998</v>
      </c>
      <c r="C101" s="99">
        <v>110</v>
      </c>
      <c r="D101" s="93">
        <f t="shared" si="10"/>
        <v>251316.99999999997</v>
      </c>
      <c r="F101" s="84">
        <v>1193.4000000000001</v>
      </c>
      <c r="G101" s="101">
        <f t="shared" si="8"/>
        <v>117.81548516842633</v>
      </c>
      <c r="H101" s="101">
        <v>140601</v>
      </c>
      <c r="I101" s="93">
        <v>3000</v>
      </c>
      <c r="J101" s="93">
        <f t="shared" si="6"/>
        <v>137601</v>
      </c>
      <c r="L101" s="47">
        <f t="shared" si="7"/>
        <v>6395.8499999999913</v>
      </c>
    </row>
    <row r="102" spans="1:12" x14ac:dyDescent="0.2">
      <c r="A102" s="37">
        <v>44682</v>
      </c>
      <c r="B102" s="82">
        <v>1637.3</v>
      </c>
      <c r="C102" s="99">
        <v>112</v>
      </c>
      <c r="D102" s="93">
        <f t="shared" si="10"/>
        <v>183377.6</v>
      </c>
      <c r="F102" s="84">
        <v>5403</v>
      </c>
      <c r="G102" s="101">
        <f t="shared" si="8"/>
        <v>108.59355913381455</v>
      </c>
      <c r="H102" s="101">
        <v>586731</v>
      </c>
      <c r="I102" s="93">
        <v>2500</v>
      </c>
      <c r="J102" s="93">
        <f t="shared" si="6"/>
        <v>584231</v>
      </c>
      <c r="L102" s="47">
        <f t="shared" si="7"/>
        <v>330264</v>
      </c>
    </row>
    <row r="103" spans="1:12" x14ac:dyDescent="0.2">
      <c r="A103" s="37">
        <v>44683</v>
      </c>
      <c r="B103" s="82">
        <v>1674</v>
      </c>
      <c r="C103" s="99">
        <v>114</v>
      </c>
      <c r="D103" s="93">
        <f t="shared" si="10"/>
        <v>190836</v>
      </c>
      <c r="F103" s="84">
        <v>1581</v>
      </c>
      <c r="G103" s="101">
        <f t="shared" si="8"/>
        <v>123.90575585072739</v>
      </c>
      <c r="H103" s="101">
        <v>195895</v>
      </c>
      <c r="I103" s="93">
        <v>2500</v>
      </c>
      <c r="J103" s="93">
        <f t="shared" si="6"/>
        <v>193395</v>
      </c>
      <c r="K103" s="93">
        <v>1012220</v>
      </c>
      <c r="L103" s="47">
        <f t="shared" si="7"/>
        <v>7367.3999999999942</v>
      </c>
    </row>
    <row r="104" spans="1:12" x14ac:dyDescent="0.2">
      <c r="A104" s="37">
        <v>44684</v>
      </c>
      <c r="B104" s="82">
        <v>1398</v>
      </c>
      <c r="C104" s="99">
        <v>113</v>
      </c>
      <c r="D104" s="93">
        <v>160876</v>
      </c>
      <c r="F104" s="84">
        <v>1722.2</v>
      </c>
      <c r="G104" s="101">
        <f t="shared" si="8"/>
        <v>124.30612007896876</v>
      </c>
      <c r="H104" s="101">
        <v>214080</v>
      </c>
      <c r="I104" s="93">
        <v>2500</v>
      </c>
      <c r="J104" s="93">
        <f t="shared" si="6"/>
        <v>211580</v>
      </c>
      <c r="L104" s="47">
        <f t="shared" si="7"/>
        <v>18094</v>
      </c>
    </row>
    <row r="105" spans="1:12" x14ac:dyDescent="0.2">
      <c r="A105" s="37">
        <v>44685</v>
      </c>
      <c r="B105" s="82">
        <v>1314.45</v>
      </c>
      <c r="C105" s="99">
        <v>115</v>
      </c>
      <c r="D105" s="93">
        <f t="shared" ref="D105:D113" si="11">B105*C105</f>
        <v>151161.75</v>
      </c>
      <c r="F105" s="84">
        <v>1246.4000000000001</v>
      </c>
      <c r="G105" s="101">
        <f t="shared" si="8"/>
        <v>125.36665596919126</v>
      </c>
      <c r="H105" s="101">
        <v>156257</v>
      </c>
      <c r="I105" s="93">
        <v>3000</v>
      </c>
      <c r="J105" s="93">
        <f t="shared" si="6"/>
        <v>153257</v>
      </c>
      <c r="L105" s="47">
        <f t="shared" si="7"/>
        <v>-10269</v>
      </c>
    </row>
    <row r="106" spans="1:12" x14ac:dyDescent="0.2">
      <c r="A106" s="37">
        <v>44686</v>
      </c>
      <c r="B106" s="82">
        <v>1548.7</v>
      </c>
      <c r="C106" s="99">
        <v>117</v>
      </c>
      <c r="D106" s="93">
        <f t="shared" si="11"/>
        <v>181197.9</v>
      </c>
      <c r="F106" s="84">
        <v>1228.8</v>
      </c>
      <c r="G106" s="101">
        <f t="shared" si="8"/>
        <v>125.42399088541667</v>
      </c>
      <c r="H106" s="101">
        <v>154121</v>
      </c>
      <c r="I106" s="93">
        <v>3000</v>
      </c>
      <c r="J106" s="93">
        <f t="shared" si="6"/>
        <v>151121</v>
      </c>
      <c r="L106" s="47">
        <f t="shared" si="7"/>
        <v>-2690.75</v>
      </c>
    </row>
    <row r="107" spans="1:12" x14ac:dyDescent="0.2">
      <c r="A107" s="37">
        <v>44687</v>
      </c>
      <c r="B107" s="82">
        <v>1411.55</v>
      </c>
      <c r="C107" s="99">
        <v>118</v>
      </c>
      <c r="D107" s="93">
        <f t="shared" si="11"/>
        <v>166562.9</v>
      </c>
      <c r="F107" s="84">
        <v>1480.8</v>
      </c>
      <c r="G107" s="101">
        <f t="shared" si="8"/>
        <v>128.05105348460293</v>
      </c>
      <c r="H107" s="101">
        <v>189618</v>
      </c>
      <c r="I107" s="93">
        <v>6000</v>
      </c>
      <c r="J107" s="93">
        <f t="shared" si="6"/>
        <v>183618</v>
      </c>
      <c r="L107" s="47">
        <f t="shared" si="7"/>
        <v>-229.89999999999418</v>
      </c>
    </row>
    <row r="108" spans="1:12" x14ac:dyDescent="0.2">
      <c r="A108" s="37">
        <v>44688</v>
      </c>
      <c r="B108" s="82">
        <v>2652.4</v>
      </c>
      <c r="C108" s="99">
        <v>126</v>
      </c>
      <c r="D108" s="93">
        <f t="shared" si="11"/>
        <v>334202.40000000002</v>
      </c>
      <c r="F108" s="84">
        <v>1326.6</v>
      </c>
      <c r="G108" s="101">
        <f t="shared" si="8"/>
        <v>131.10658827076739</v>
      </c>
      <c r="H108" s="101">
        <v>173926</v>
      </c>
      <c r="I108" s="93">
        <v>2000</v>
      </c>
      <c r="J108" s="93">
        <f t="shared" si="6"/>
        <v>171926</v>
      </c>
      <c r="L108" s="47">
        <f t="shared" si="7"/>
        <v>2713.1000000000058</v>
      </c>
    </row>
    <row r="109" spans="1:12" x14ac:dyDescent="0.2">
      <c r="A109" s="37">
        <v>44689</v>
      </c>
      <c r="B109" s="82">
        <v>746.8</v>
      </c>
      <c r="C109" s="99">
        <v>127</v>
      </c>
      <c r="D109" s="93">
        <f t="shared" si="11"/>
        <v>94843.599999999991</v>
      </c>
      <c r="F109" s="84">
        <v>2565.5</v>
      </c>
      <c r="G109" s="101">
        <f t="shared" si="8"/>
        <v>142.47671019294484</v>
      </c>
      <c r="H109" s="101">
        <v>365524</v>
      </c>
      <c r="I109" s="93">
        <v>3000</v>
      </c>
      <c r="J109" s="93">
        <f t="shared" si="6"/>
        <v>362524</v>
      </c>
      <c r="L109" s="47">
        <f t="shared" si="7"/>
        <v>25671.599999999977</v>
      </c>
    </row>
    <row r="110" spans="1:12" x14ac:dyDescent="0.2">
      <c r="A110" s="37">
        <v>44690</v>
      </c>
      <c r="B110" s="82">
        <v>1200.25</v>
      </c>
      <c r="C110" s="99">
        <v>130</v>
      </c>
      <c r="D110" s="93">
        <f t="shared" si="11"/>
        <v>156032.5</v>
      </c>
      <c r="F110" s="84">
        <v>781.2</v>
      </c>
      <c r="G110" s="101">
        <f t="shared" si="8"/>
        <v>141.47465437788017</v>
      </c>
      <c r="H110" s="101">
        <v>110520</v>
      </c>
      <c r="I110" s="93">
        <v>4000</v>
      </c>
      <c r="J110" s="93">
        <f t="shared" si="6"/>
        <v>106520</v>
      </c>
      <c r="K110" s="93">
        <v>1393940</v>
      </c>
      <c r="L110" s="47">
        <f t="shared" si="7"/>
        <v>9026.4000000000087</v>
      </c>
    </row>
    <row r="111" spans="1:12" x14ac:dyDescent="0.2">
      <c r="A111" s="37">
        <v>44691</v>
      </c>
      <c r="B111" s="82">
        <v>1760.2</v>
      </c>
      <c r="C111" s="99">
        <v>123</v>
      </c>
      <c r="D111" s="93">
        <f t="shared" si="11"/>
        <v>216504.6</v>
      </c>
      <c r="F111" s="84">
        <v>1166.3</v>
      </c>
      <c r="G111" s="101">
        <f t="shared" si="8"/>
        <v>141.69596158792763</v>
      </c>
      <c r="H111" s="101">
        <v>165260</v>
      </c>
      <c r="I111" s="93">
        <v>3500</v>
      </c>
      <c r="J111" s="93">
        <f t="shared" si="6"/>
        <v>161760</v>
      </c>
      <c r="L111" s="47">
        <f t="shared" si="7"/>
        <v>3077.5</v>
      </c>
    </row>
    <row r="112" spans="1:12" x14ac:dyDescent="0.2">
      <c r="A112" s="37">
        <v>44692</v>
      </c>
      <c r="B112" s="82">
        <v>1364.2</v>
      </c>
      <c r="C112" s="99">
        <v>121</v>
      </c>
      <c r="D112" s="93">
        <f t="shared" si="11"/>
        <v>165068.20000000001</v>
      </c>
      <c r="F112" s="84">
        <v>1651.6</v>
      </c>
      <c r="G112" s="101">
        <f t="shared" si="8"/>
        <v>135.19254056672318</v>
      </c>
      <c r="H112" s="101">
        <v>223284</v>
      </c>
      <c r="I112" s="93">
        <v>3500</v>
      </c>
      <c r="J112" s="93">
        <f t="shared" si="6"/>
        <v>219784</v>
      </c>
      <c r="L112" s="47">
        <f t="shared" si="7"/>
        <v>629.39999999999418</v>
      </c>
    </row>
    <row r="113" spans="1:12" x14ac:dyDescent="0.2">
      <c r="A113" s="37">
        <v>44693</v>
      </c>
      <c r="B113" s="82">
        <v>2795</v>
      </c>
      <c r="C113" s="99">
        <v>131</v>
      </c>
      <c r="D113" s="93">
        <f t="shared" si="11"/>
        <v>366145</v>
      </c>
      <c r="F113" s="84">
        <v>1342.5</v>
      </c>
      <c r="G113" s="101">
        <f t="shared" si="8"/>
        <v>132.25586592178772</v>
      </c>
      <c r="H113" s="101">
        <v>177553.5</v>
      </c>
      <c r="I113" s="93">
        <v>3500</v>
      </c>
      <c r="J113" s="93">
        <f t="shared" si="6"/>
        <v>174053.5</v>
      </c>
      <c r="L113" s="47">
        <f t="shared" si="7"/>
        <v>6335.2999999999884</v>
      </c>
    </row>
    <row r="114" spans="1:12" x14ac:dyDescent="0.2">
      <c r="A114" s="37">
        <v>44694</v>
      </c>
      <c r="F114" s="84">
        <v>1487.3</v>
      </c>
      <c r="G114" s="101">
        <f t="shared" si="8"/>
        <v>141.60155987359644</v>
      </c>
      <c r="H114" s="101">
        <v>210604</v>
      </c>
      <c r="I114" s="93">
        <v>4000</v>
      </c>
      <c r="J114" s="93">
        <f t="shared" si="6"/>
        <v>206604</v>
      </c>
      <c r="L114" s="47">
        <f t="shared" si="7"/>
        <v>-162191</v>
      </c>
    </row>
    <row r="115" spans="1:12" x14ac:dyDescent="0.2">
      <c r="A115" s="37">
        <v>44695</v>
      </c>
      <c r="B115" s="82">
        <v>2746.15</v>
      </c>
      <c r="C115" s="99">
        <v>138</v>
      </c>
      <c r="D115" s="93">
        <f t="shared" ref="D115:D123" si="12">C115*B115</f>
        <v>378968.7</v>
      </c>
      <c r="F115" s="84">
        <v>1250.3</v>
      </c>
      <c r="G115" s="101">
        <f t="shared" si="8"/>
        <v>145.70103175237944</v>
      </c>
      <c r="H115" s="101">
        <v>182170</v>
      </c>
      <c r="I115" s="93">
        <v>3000</v>
      </c>
      <c r="J115" s="93">
        <f t="shared" si="6"/>
        <v>179170</v>
      </c>
      <c r="L115" s="47">
        <f t="shared" si="7"/>
        <v>176520</v>
      </c>
    </row>
    <row r="116" spans="1:12" x14ac:dyDescent="0.2">
      <c r="A116" s="37">
        <v>44696</v>
      </c>
      <c r="B116" s="82">
        <v>465.25</v>
      </c>
      <c r="C116" s="99">
        <v>134</v>
      </c>
      <c r="D116" s="93">
        <f t="shared" si="12"/>
        <v>62343.5</v>
      </c>
      <c r="F116" s="84">
        <v>2533.8000000000002</v>
      </c>
      <c r="G116" s="101">
        <f t="shared" si="8"/>
        <v>151.25582129607702</v>
      </c>
      <c r="H116" s="101">
        <v>383252</v>
      </c>
      <c r="I116" s="93">
        <v>3500</v>
      </c>
      <c r="J116" s="93">
        <f t="shared" si="6"/>
        <v>379752</v>
      </c>
      <c r="L116" s="47">
        <f t="shared" si="7"/>
        <v>-1866.7000000000116</v>
      </c>
    </row>
    <row r="117" spans="1:12" x14ac:dyDescent="0.2">
      <c r="A117" s="37">
        <v>44697</v>
      </c>
      <c r="B117" s="82">
        <v>1328.65</v>
      </c>
      <c r="C117" s="99">
        <v>134</v>
      </c>
      <c r="D117" s="93">
        <f t="shared" si="12"/>
        <v>178039.1</v>
      </c>
      <c r="F117" s="84">
        <v>467.4</v>
      </c>
      <c r="G117" s="101">
        <f t="shared" si="8"/>
        <v>149.10355156183141</v>
      </c>
      <c r="H117" s="101">
        <v>69691</v>
      </c>
      <c r="I117" s="93">
        <v>3000</v>
      </c>
      <c r="J117" s="93">
        <f t="shared" si="6"/>
        <v>66691</v>
      </c>
      <c r="K117" s="93">
        <v>958865</v>
      </c>
      <c r="L117" s="47">
        <f t="shared" si="7"/>
        <v>1697.5</v>
      </c>
    </row>
    <row r="118" spans="1:12" x14ac:dyDescent="0.2">
      <c r="A118" s="37">
        <v>44698</v>
      </c>
      <c r="B118" s="82">
        <v>1390.55</v>
      </c>
      <c r="C118" s="99">
        <v>127</v>
      </c>
      <c r="D118" s="93">
        <f t="shared" si="12"/>
        <v>176599.85</v>
      </c>
      <c r="F118" s="84">
        <v>965.4</v>
      </c>
      <c r="G118" s="101">
        <f t="shared" si="8"/>
        <v>144.95960223741454</v>
      </c>
      <c r="H118" s="101">
        <v>139944</v>
      </c>
      <c r="I118" s="93">
        <v>2500</v>
      </c>
      <c r="J118" s="93">
        <f t="shared" si="6"/>
        <v>137444</v>
      </c>
      <c r="L118" s="47">
        <f t="shared" si="7"/>
        <v>-43245.100000000006</v>
      </c>
    </row>
    <row r="119" spans="1:12" x14ac:dyDescent="0.2">
      <c r="A119" s="37">
        <v>44699</v>
      </c>
      <c r="B119" s="82">
        <v>851.45</v>
      </c>
      <c r="C119" s="99">
        <v>126</v>
      </c>
      <c r="D119" s="93">
        <f t="shared" si="12"/>
        <v>107282.70000000001</v>
      </c>
      <c r="F119" s="84">
        <v>1605.9</v>
      </c>
      <c r="G119" s="101">
        <f t="shared" si="8"/>
        <v>138.36042094775516</v>
      </c>
      <c r="H119" s="101">
        <v>222193</v>
      </c>
      <c r="I119" s="93">
        <v>3000</v>
      </c>
      <c r="J119" s="93">
        <f t="shared" si="6"/>
        <v>219193</v>
      </c>
      <c r="L119" s="47">
        <f t="shared" si="7"/>
        <v>39943.149999999994</v>
      </c>
    </row>
    <row r="120" spans="1:12" x14ac:dyDescent="0.2">
      <c r="A120" s="37">
        <v>44700</v>
      </c>
      <c r="B120" s="82">
        <v>1260.0999999999999</v>
      </c>
      <c r="C120" s="99">
        <v>128</v>
      </c>
      <c r="D120" s="93">
        <f t="shared" si="12"/>
        <v>161292.79999999999</v>
      </c>
      <c r="F120" s="84">
        <v>787.8</v>
      </c>
      <c r="G120" s="101">
        <f t="shared" si="8"/>
        <v>138.09088601167809</v>
      </c>
      <c r="H120" s="101">
        <v>108788</v>
      </c>
      <c r="I120" s="93">
        <v>3600</v>
      </c>
      <c r="J120" s="93">
        <f t="shared" si="6"/>
        <v>105188</v>
      </c>
      <c r="L120" s="47">
        <f t="shared" si="7"/>
        <v>-4744.7000000000116</v>
      </c>
    </row>
    <row r="121" spans="1:12" x14ac:dyDescent="0.2">
      <c r="A121" s="37">
        <v>44701</v>
      </c>
      <c r="B121" s="82">
        <v>1313.4</v>
      </c>
      <c r="C121" s="99">
        <v>130</v>
      </c>
      <c r="D121" s="93">
        <f t="shared" si="12"/>
        <v>170742</v>
      </c>
      <c r="F121" s="84">
        <v>1200</v>
      </c>
      <c r="G121" s="101">
        <f t="shared" si="8"/>
        <v>139.29666666666665</v>
      </c>
      <c r="H121" s="101">
        <v>167156</v>
      </c>
      <c r="I121" s="93">
        <v>3000</v>
      </c>
      <c r="J121" s="93">
        <f t="shared" si="6"/>
        <v>164156</v>
      </c>
      <c r="L121" s="47">
        <f t="shared" si="7"/>
        <v>213.20000000001164</v>
      </c>
    </row>
    <row r="122" spans="1:12" x14ac:dyDescent="0.2">
      <c r="A122" s="37">
        <v>44702</v>
      </c>
      <c r="B122" s="82">
        <v>1655</v>
      </c>
      <c r="C122" s="99">
        <v>131</v>
      </c>
      <c r="D122" s="93">
        <f t="shared" si="12"/>
        <v>216805</v>
      </c>
      <c r="F122" s="84">
        <v>1123.2</v>
      </c>
      <c r="G122" s="101">
        <f t="shared" si="8"/>
        <v>143.36360398860398</v>
      </c>
      <c r="H122" s="101">
        <v>161026</v>
      </c>
      <c r="I122" s="93">
        <v>4500</v>
      </c>
      <c r="J122" s="93">
        <f t="shared" si="6"/>
        <v>156526</v>
      </c>
      <c r="L122" s="47">
        <f t="shared" si="7"/>
        <v>-16866</v>
      </c>
    </row>
    <row r="123" spans="1:12" x14ac:dyDescent="0.2">
      <c r="A123" s="37">
        <v>44703</v>
      </c>
      <c r="B123" s="82">
        <v>780.55</v>
      </c>
      <c r="C123" s="99">
        <v>124</v>
      </c>
      <c r="D123" s="93">
        <f t="shared" si="12"/>
        <v>96788.2</v>
      </c>
      <c r="F123" s="84">
        <v>2170.3000000000002</v>
      </c>
      <c r="G123" s="101">
        <f t="shared" si="8"/>
        <v>143.41012763212458</v>
      </c>
      <c r="H123" s="101">
        <v>311243</v>
      </c>
      <c r="I123" s="93">
        <v>3000</v>
      </c>
      <c r="J123" s="93">
        <f t="shared" si="6"/>
        <v>308243</v>
      </c>
      <c r="L123" s="47">
        <f t="shared" si="7"/>
        <v>88788</v>
      </c>
    </row>
    <row r="124" spans="1:12" x14ac:dyDescent="0.2">
      <c r="A124" s="37">
        <v>44704</v>
      </c>
      <c r="D124" s="93">
        <v>115000</v>
      </c>
      <c r="F124" s="84">
        <v>561.4</v>
      </c>
      <c r="G124" s="101">
        <f t="shared" si="8"/>
        <v>137.75204845030282</v>
      </c>
      <c r="H124" s="101">
        <v>77334</v>
      </c>
      <c r="I124" s="93">
        <v>2500</v>
      </c>
      <c r="J124" s="93">
        <f t="shared" si="6"/>
        <v>74834</v>
      </c>
      <c r="K124" s="93">
        <v>948692</v>
      </c>
      <c r="L124" s="47">
        <f t="shared" si="7"/>
        <v>-24604.199999999997</v>
      </c>
    </row>
    <row r="125" spans="1:12" x14ac:dyDescent="0.2">
      <c r="A125" s="37">
        <v>44705</v>
      </c>
      <c r="D125" s="93">
        <v>100000</v>
      </c>
      <c r="F125" s="84">
        <v>797.8</v>
      </c>
      <c r="G125" s="101">
        <f t="shared" si="8"/>
        <v>133.50589120080221</v>
      </c>
      <c r="H125" s="101">
        <v>106511</v>
      </c>
      <c r="I125" s="93">
        <v>2500</v>
      </c>
      <c r="J125" s="93">
        <f>H125-I125</f>
        <v>104011</v>
      </c>
      <c r="L125" s="47">
        <f t="shared" si="7"/>
        <v>-13639</v>
      </c>
    </row>
    <row r="126" spans="1:12" x14ac:dyDescent="0.2">
      <c r="A126" s="37">
        <v>44706</v>
      </c>
      <c r="B126" s="82">
        <v>924.1</v>
      </c>
      <c r="C126" s="99">
        <v>117</v>
      </c>
      <c r="D126" s="93">
        <f>C126*B126</f>
        <v>108119.7</v>
      </c>
      <c r="F126" s="84">
        <v>1054.1400000000001</v>
      </c>
      <c r="G126" s="101">
        <f t="shared" si="8"/>
        <v>131.57360502400059</v>
      </c>
      <c r="H126" s="101">
        <v>138697</v>
      </c>
      <c r="I126" s="93">
        <v>2500</v>
      </c>
      <c r="J126" s="93">
        <f t="shared" si="6"/>
        <v>136197</v>
      </c>
      <c r="L126" s="47">
        <f t="shared" si="7"/>
        <v>33547</v>
      </c>
    </row>
    <row r="127" spans="1:12" x14ac:dyDescent="0.2">
      <c r="A127" s="37">
        <v>44707</v>
      </c>
      <c r="B127" s="82">
        <v>2165.1999999999998</v>
      </c>
      <c r="C127" s="99">
        <v>126</v>
      </c>
      <c r="D127" s="93">
        <v>270727</v>
      </c>
      <c r="F127" s="84">
        <v>880.7</v>
      </c>
      <c r="G127" s="101">
        <f t="shared" si="8"/>
        <v>128.45577381628249</v>
      </c>
      <c r="H127" s="101">
        <v>113131</v>
      </c>
      <c r="I127" s="93">
        <v>3000</v>
      </c>
      <c r="J127" s="93">
        <f t="shared" si="6"/>
        <v>110131</v>
      </c>
      <c r="L127" s="47">
        <f t="shared" si="7"/>
        <v>-638.69999999999709</v>
      </c>
    </row>
    <row r="128" spans="1:12" x14ac:dyDescent="0.2">
      <c r="A128" s="37">
        <v>44708</v>
      </c>
      <c r="B128" s="82">
        <v>823.95</v>
      </c>
      <c r="C128" s="99">
        <v>124</v>
      </c>
      <c r="D128" s="93">
        <f t="shared" ref="D128:D136" si="13">C128*B128</f>
        <v>102169.8</v>
      </c>
      <c r="F128" s="84">
        <v>1855.6</v>
      </c>
      <c r="G128" s="101">
        <f t="shared" si="8"/>
        <v>135.23011424876051</v>
      </c>
      <c r="H128" s="101">
        <v>250933</v>
      </c>
      <c r="I128" s="93">
        <v>3000</v>
      </c>
      <c r="J128" s="93">
        <f>H128-I128</f>
        <v>247933</v>
      </c>
      <c r="L128" s="47">
        <f t="shared" si="7"/>
        <v>-25444</v>
      </c>
    </row>
    <row r="129" spans="1:15" x14ac:dyDescent="0.2">
      <c r="A129" s="37">
        <v>44709</v>
      </c>
      <c r="B129" s="82">
        <v>2046.45</v>
      </c>
      <c r="C129" s="99">
        <v>116</v>
      </c>
      <c r="D129" s="93">
        <f t="shared" si="13"/>
        <v>237388.2</v>
      </c>
      <c r="F129" s="84">
        <v>586.9</v>
      </c>
      <c r="G129" s="101">
        <f t="shared" si="8"/>
        <v>137.63673538933378</v>
      </c>
      <c r="H129" s="101">
        <v>80779</v>
      </c>
      <c r="I129" s="93">
        <v>6000</v>
      </c>
      <c r="J129" s="93">
        <f t="shared" si="6"/>
        <v>74779</v>
      </c>
      <c r="K129" s="93">
        <v>171000</v>
      </c>
      <c r="L129" s="47">
        <f t="shared" si="7"/>
        <v>-30040.800000000003</v>
      </c>
    </row>
    <row r="130" spans="1:15" x14ac:dyDescent="0.2">
      <c r="A130" s="37">
        <v>44710</v>
      </c>
      <c r="B130" s="82">
        <v>561.6</v>
      </c>
      <c r="C130" s="99">
        <v>115</v>
      </c>
      <c r="D130" s="93">
        <f t="shared" si="13"/>
        <v>64584</v>
      </c>
      <c r="F130" s="84">
        <v>2034.2</v>
      </c>
      <c r="G130" s="101">
        <f t="shared" si="8"/>
        <v>133.20371644872677</v>
      </c>
      <c r="H130" s="101">
        <v>270963</v>
      </c>
      <c r="I130" s="93">
        <v>3500</v>
      </c>
      <c r="J130" s="93">
        <f t="shared" si="6"/>
        <v>267463</v>
      </c>
      <c r="L130" s="47">
        <f t="shared" si="7"/>
        <v>27424.799999999988</v>
      </c>
    </row>
    <row r="131" spans="1:15" x14ac:dyDescent="0.2">
      <c r="A131" s="37">
        <v>44711</v>
      </c>
      <c r="B131" s="82">
        <v>1133.5</v>
      </c>
      <c r="C131" s="99">
        <v>114</v>
      </c>
      <c r="D131" s="93">
        <f t="shared" si="13"/>
        <v>129219</v>
      </c>
      <c r="F131" s="84">
        <v>499.9</v>
      </c>
      <c r="G131" s="101">
        <f t="shared" si="8"/>
        <v>129.61192238447691</v>
      </c>
      <c r="H131" s="101">
        <v>64793</v>
      </c>
      <c r="I131" s="93">
        <v>3000</v>
      </c>
      <c r="J131" s="93">
        <f t="shared" si="6"/>
        <v>61793</v>
      </c>
      <c r="L131" s="47">
        <f t="shared" si="7"/>
        <v>-5441</v>
      </c>
    </row>
    <row r="132" spans="1:15" x14ac:dyDescent="0.2">
      <c r="A132" s="37">
        <v>44712</v>
      </c>
      <c r="B132" s="82">
        <v>1648.3</v>
      </c>
      <c r="C132" s="99">
        <v>112</v>
      </c>
      <c r="D132" s="93">
        <f t="shared" si="13"/>
        <v>184609.6</v>
      </c>
      <c r="F132" s="84">
        <v>1173.7</v>
      </c>
      <c r="G132" s="101">
        <f t="shared" si="8"/>
        <v>126.63116639686461</v>
      </c>
      <c r="H132" s="101">
        <v>148627</v>
      </c>
      <c r="I132" s="93">
        <v>4000</v>
      </c>
      <c r="J132" s="93">
        <f t="shared" si="6"/>
        <v>144627</v>
      </c>
      <c r="K132" s="93">
        <v>813682</v>
      </c>
      <c r="L132" s="47">
        <f t="shared" si="7"/>
        <v>12758</v>
      </c>
    </row>
    <row r="133" spans="1:15" x14ac:dyDescent="0.2">
      <c r="A133" s="37">
        <v>44713</v>
      </c>
      <c r="B133" s="82">
        <v>988.9</v>
      </c>
      <c r="C133" s="99">
        <v>118</v>
      </c>
      <c r="D133" s="93">
        <f t="shared" si="13"/>
        <v>116690.2</v>
      </c>
      <c r="F133" s="84">
        <v>1231.2</v>
      </c>
      <c r="G133" s="101">
        <f t="shared" si="8"/>
        <v>124.81156595191682</v>
      </c>
      <c r="H133" s="101">
        <v>153668</v>
      </c>
      <c r="I133" s="93">
        <v>3500</v>
      </c>
      <c r="J133" s="93">
        <f t="shared" si="6"/>
        <v>150168</v>
      </c>
      <c r="L133" s="47">
        <f t="shared" si="7"/>
        <v>-37091.600000000006</v>
      </c>
    </row>
    <row r="134" spans="1:15" x14ac:dyDescent="0.2">
      <c r="A134" s="37">
        <v>44714</v>
      </c>
      <c r="B134" s="82">
        <v>1440.5</v>
      </c>
      <c r="C134" s="99">
        <v>118</v>
      </c>
      <c r="D134" s="93">
        <f t="shared" si="13"/>
        <v>169979</v>
      </c>
      <c r="F134" s="84">
        <v>983.5</v>
      </c>
      <c r="G134" s="101">
        <f t="shared" si="8"/>
        <v>129.02389425521099</v>
      </c>
      <c r="H134" s="101">
        <v>126895</v>
      </c>
      <c r="I134" s="93">
        <v>2500</v>
      </c>
      <c r="J134" s="93">
        <f t="shared" si="6"/>
        <v>124395</v>
      </c>
      <c r="L134" s="47">
        <f t="shared" si="7"/>
        <v>5054.8000000000029</v>
      </c>
    </row>
    <row r="135" spans="1:15" x14ac:dyDescent="0.2">
      <c r="A135" s="37">
        <v>44715</v>
      </c>
      <c r="B135" s="82">
        <v>871.68</v>
      </c>
      <c r="C135" s="99">
        <v>118</v>
      </c>
      <c r="D135" s="93">
        <f t="shared" si="13"/>
        <v>102858.23999999999</v>
      </c>
      <c r="F135" s="84">
        <v>1273.4000000000001</v>
      </c>
      <c r="G135" s="101">
        <f t="shared" si="8"/>
        <v>128.87309564944243</v>
      </c>
      <c r="H135" s="101">
        <v>164107</v>
      </c>
      <c r="I135" s="93">
        <v>3000</v>
      </c>
      <c r="J135" s="93">
        <f t="shared" si="6"/>
        <v>161107</v>
      </c>
      <c r="L135" s="47">
        <f t="shared" si="7"/>
        <v>-11522</v>
      </c>
    </row>
    <row r="136" spans="1:15" x14ac:dyDescent="0.2">
      <c r="A136" s="37">
        <v>44716</v>
      </c>
      <c r="B136" s="82">
        <v>1861.5</v>
      </c>
      <c r="C136" s="99">
        <v>113</v>
      </c>
      <c r="D136" s="93">
        <f t="shared" si="13"/>
        <v>210349.5</v>
      </c>
      <c r="F136" s="84">
        <v>961.2</v>
      </c>
      <c r="G136" s="101">
        <f t="shared" si="8"/>
        <v>129.11776945484809</v>
      </c>
      <c r="H136" s="101">
        <v>124108</v>
      </c>
      <c r="I136" s="93">
        <v>3000</v>
      </c>
      <c r="J136" s="93">
        <f t="shared" si="6"/>
        <v>121108</v>
      </c>
      <c r="L136" s="47">
        <f t="shared" si="7"/>
        <v>15599.760000000009</v>
      </c>
    </row>
    <row r="137" spans="1:15" x14ac:dyDescent="0.2">
      <c r="A137" s="37">
        <v>44717</v>
      </c>
      <c r="B137" s="97">
        <v>2912.7</v>
      </c>
      <c r="C137" s="99">
        <v>108</v>
      </c>
      <c r="D137" s="102">
        <f>B137*C137</f>
        <v>314571.59999999998</v>
      </c>
      <c r="E137" s="114">
        <v>44681</v>
      </c>
      <c r="F137" s="84">
        <v>2456.9</v>
      </c>
      <c r="G137" s="101">
        <f t="shared" si="8"/>
        <v>126.0437950262526</v>
      </c>
      <c r="H137" s="101">
        <v>309677</v>
      </c>
      <c r="I137" s="93">
        <v>4000</v>
      </c>
      <c r="J137" s="93">
        <f>H137-I137</f>
        <v>305677</v>
      </c>
      <c r="K137" s="93">
        <v>942720</v>
      </c>
      <c r="L137" s="47">
        <f>J137-D136-2650</f>
        <v>92677.5</v>
      </c>
    </row>
    <row r="138" spans="1:15" x14ac:dyDescent="0.2">
      <c r="A138" s="37">
        <v>44718</v>
      </c>
    </row>
    <row r="139" spans="1:15" ht="16" x14ac:dyDescent="0.2">
      <c r="A139" s="37">
        <v>44719</v>
      </c>
      <c r="B139" s="112">
        <f>SUM(B7:B136)+B137</f>
        <v>149091.82999999999</v>
      </c>
      <c r="C139" s="99" t="s">
        <v>136</v>
      </c>
      <c r="D139" s="109">
        <f>SUM(D7:D136)+D137</f>
        <v>18095950.364999998</v>
      </c>
      <c r="E139" s="79"/>
      <c r="F139" s="113">
        <f>SUM(F7:F137)</f>
        <v>154506.04000000007</v>
      </c>
      <c r="G139" s="101" t="s">
        <v>136</v>
      </c>
      <c r="H139" s="106">
        <f>SUM(H7:H137)</f>
        <v>19584256.884000003</v>
      </c>
      <c r="I139" s="103">
        <v>381000</v>
      </c>
      <c r="J139" s="109">
        <f>SUM(J8:J137)</f>
        <v>19206856.884000003</v>
      </c>
      <c r="K139" s="103">
        <f>SUM(K8:K137)</f>
        <v>16340055</v>
      </c>
      <c r="L139" s="111">
        <f>SUM(L8:L137)-D137-10000</f>
        <v>756406.51899999997</v>
      </c>
    </row>
    <row r="140" spans="1:15" s="88" customFormat="1" ht="16" x14ac:dyDescent="0.2">
      <c r="A140" s="89">
        <v>44720</v>
      </c>
      <c r="B140" s="87"/>
      <c r="C140" s="95"/>
      <c r="D140" s="95" t="s">
        <v>151</v>
      </c>
      <c r="E140" s="86"/>
      <c r="F140" s="81"/>
      <c r="G140" s="92"/>
      <c r="H140" s="92" t="s">
        <v>152</v>
      </c>
      <c r="I140" s="95" t="s">
        <v>14</v>
      </c>
      <c r="J140" s="95"/>
      <c r="K140" s="93" t="s">
        <v>155</v>
      </c>
      <c r="L140" s="110">
        <v>291000</v>
      </c>
      <c r="N140" s="121"/>
      <c r="O140" s="121"/>
    </row>
    <row r="141" spans="1:15" ht="16" x14ac:dyDescent="0.2">
      <c r="A141" s="37">
        <v>44721</v>
      </c>
      <c r="J141" s="109">
        <f>J139</f>
        <v>19206856.884000003</v>
      </c>
      <c r="K141" s="93" t="s">
        <v>153</v>
      </c>
      <c r="L141" s="111">
        <f>L139-L140</f>
        <v>465406.51899999997</v>
      </c>
    </row>
    <row r="142" spans="1:15" ht="16" x14ac:dyDescent="0.2">
      <c r="A142" s="37">
        <v>44722</v>
      </c>
      <c r="I142" s="95" t="s">
        <v>96</v>
      </c>
      <c r="J142" s="103">
        <v>354066</v>
      </c>
    </row>
    <row r="143" spans="1:15" ht="16" x14ac:dyDescent="0.2">
      <c r="A143" s="37">
        <v>44723</v>
      </c>
      <c r="I143" s="93" t="s">
        <v>155</v>
      </c>
      <c r="J143" s="103">
        <v>291000</v>
      </c>
    </row>
    <row r="144" spans="1:15" ht="16" x14ac:dyDescent="0.2">
      <c r="A144" s="37">
        <v>44724</v>
      </c>
      <c r="I144" s="94" t="s">
        <v>154</v>
      </c>
      <c r="J144" s="109">
        <f>J141-J142-J143</f>
        <v>18561790.884000003</v>
      </c>
      <c r="K144" s="104">
        <f>K139</f>
        <v>16340055</v>
      </c>
      <c r="L144" s="103">
        <f>J144-K144</f>
        <v>2221735.8840000033</v>
      </c>
    </row>
    <row r="145" spans="1:17" x14ac:dyDescent="0.2">
      <c r="A145" s="37">
        <v>44725</v>
      </c>
      <c r="D145" s="94"/>
      <c r="I145" s="96" t="s">
        <v>151</v>
      </c>
      <c r="J145" s="93">
        <f>D139</f>
        <v>18095950.364999998</v>
      </c>
      <c r="L145" s="88" t="s">
        <v>158</v>
      </c>
    </row>
    <row r="146" spans="1:17" ht="16" x14ac:dyDescent="0.2">
      <c r="A146" s="37">
        <v>44726</v>
      </c>
      <c r="I146" s="93" t="s">
        <v>153</v>
      </c>
      <c r="J146" s="109">
        <f>J144-J145</f>
        <v>465840.51900000498</v>
      </c>
    </row>
    <row r="147" spans="1:17" x14ac:dyDescent="0.2">
      <c r="A147" s="37">
        <v>44727</v>
      </c>
    </row>
    <row r="148" spans="1:17" x14ac:dyDescent="0.2">
      <c r="A148" s="37">
        <v>44728</v>
      </c>
    </row>
    <row r="149" spans="1:17" x14ac:dyDescent="0.2">
      <c r="A149" s="37">
        <v>44729</v>
      </c>
    </row>
    <row r="150" spans="1:17" x14ac:dyDescent="0.2">
      <c r="A150" s="37">
        <v>44730</v>
      </c>
    </row>
    <row r="151" spans="1:17" x14ac:dyDescent="0.2">
      <c r="A151" s="37">
        <v>44731</v>
      </c>
    </row>
    <row r="152" spans="1:17" x14ac:dyDescent="0.2">
      <c r="A152" s="37">
        <v>44732</v>
      </c>
    </row>
    <row r="153" spans="1:17" x14ac:dyDescent="0.2">
      <c r="A153" s="37">
        <v>44733</v>
      </c>
    </row>
    <row r="156" spans="1:17" x14ac:dyDescent="0.2">
      <c r="M156" s="88"/>
      <c r="N156" s="121"/>
      <c r="O156" s="121"/>
      <c r="P156" s="123"/>
      <c r="Q156" s="47"/>
    </row>
    <row r="159" spans="1:17" x14ac:dyDescent="0.2">
      <c r="P159" s="123"/>
    </row>
    <row r="160" spans="1:17" ht="16" x14ac:dyDescent="0.2">
      <c r="P160" s="110"/>
    </row>
    <row r="161" spans="12:16" ht="16" x14ac:dyDescent="0.2">
      <c r="L161" s="38" t="s">
        <v>165</v>
      </c>
      <c r="P161" s="111"/>
    </row>
  </sheetData>
  <mergeCells count="3">
    <mergeCell ref="B5:D5"/>
    <mergeCell ref="F5:H5"/>
    <mergeCell ref="D2:J3"/>
  </mergeCells>
  <pageMargins left="0.25" right="0.25" top="0.75" bottom="0.75" header="0.3" footer="0.3"/>
  <pageSetup paperSize="9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939FD-4196-422D-B7B9-B5FEC8EC3EED}">
  <dimension ref="A1:Q43"/>
  <sheetViews>
    <sheetView topLeftCell="A17" zoomScale="130" zoomScaleNormal="130" workbookViewId="0">
      <selection activeCell="C36" sqref="C36"/>
    </sheetView>
  </sheetViews>
  <sheetFormatPr baseColWidth="10" defaultColWidth="9.1640625" defaultRowHeight="15" x14ac:dyDescent="0.2"/>
  <cols>
    <col min="1" max="1" width="18.33203125" style="17" customWidth="1"/>
    <col min="2" max="2" width="15.5" style="18" customWidth="1"/>
    <col min="3" max="3" width="9.5" style="17" customWidth="1"/>
    <col min="4" max="4" width="15.5" style="17" customWidth="1"/>
    <col min="5" max="5" width="24.33203125" style="18" customWidth="1"/>
    <col min="6" max="6" width="21.5" style="17" customWidth="1"/>
    <col min="7" max="7" width="17" style="48" customWidth="1"/>
    <col min="8" max="14" width="9.1640625" style="17"/>
    <col min="15" max="15" width="7.6640625" style="17" customWidth="1"/>
    <col min="16" max="16" width="3" style="17" customWidth="1"/>
    <col min="17" max="16384" width="9.1640625" style="17"/>
  </cols>
  <sheetData>
    <row r="1" spans="1:17" x14ac:dyDescent="0.2">
      <c r="O1" s="72"/>
      <c r="P1" s="185"/>
      <c r="Q1" s="67"/>
    </row>
    <row r="2" spans="1:17" x14ac:dyDescent="0.2">
      <c r="O2" s="72"/>
      <c r="P2" s="185"/>
      <c r="Q2" s="67"/>
    </row>
    <row r="3" spans="1:17" x14ac:dyDescent="0.2">
      <c r="A3" s="17" t="s">
        <v>14</v>
      </c>
      <c r="B3" s="18">
        <v>288000</v>
      </c>
      <c r="O3" s="72"/>
      <c r="P3" s="185"/>
      <c r="Q3" s="67"/>
    </row>
    <row r="4" spans="1:17" x14ac:dyDescent="0.2">
      <c r="A4" s="17" t="s">
        <v>17</v>
      </c>
      <c r="B4" s="18">
        <v>35000</v>
      </c>
      <c r="O4" s="72"/>
      <c r="P4" s="185"/>
      <c r="Q4" s="67"/>
    </row>
    <row r="5" spans="1:17" x14ac:dyDescent="0.2">
      <c r="A5" s="17" t="s">
        <v>93</v>
      </c>
      <c r="B5" s="18">
        <v>18000</v>
      </c>
      <c r="O5" s="72"/>
      <c r="P5" s="185"/>
      <c r="Q5" s="67"/>
    </row>
    <row r="6" spans="1:17" x14ac:dyDescent="0.2">
      <c r="A6" s="17" t="s">
        <v>94</v>
      </c>
      <c r="B6" s="18">
        <v>36000</v>
      </c>
      <c r="O6" s="72"/>
      <c r="P6" s="185"/>
      <c r="Q6" s="67"/>
    </row>
    <row r="7" spans="1:17" x14ac:dyDescent="0.2">
      <c r="A7" s="17" t="s">
        <v>95</v>
      </c>
      <c r="B7" s="18">
        <v>25000</v>
      </c>
      <c r="O7" s="72"/>
      <c r="P7" s="185"/>
      <c r="Q7" s="67"/>
    </row>
    <row r="8" spans="1:17" x14ac:dyDescent="0.2">
      <c r="A8" s="17" t="s">
        <v>96</v>
      </c>
      <c r="B8" s="18">
        <v>10000</v>
      </c>
      <c r="O8" s="72"/>
      <c r="P8" s="185"/>
      <c r="Q8" s="67"/>
    </row>
    <row r="9" spans="1:17" x14ac:dyDescent="0.2">
      <c r="A9" s="17" t="s">
        <v>97</v>
      </c>
      <c r="B9" s="18">
        <v>8000</v>
      </c>
      <c r="O9" s="72"/>
      <c r="P9" s="185"/>
      <c r="Q9" s="67"/>
    </row>
    <row r="10" spans="1:17" x14ac:dyDescent="0.2">
      <c r="A10" s="17" t="s">
        <v>98</v>
      </c>
      <c r="B10" s="18">
        <v>33000</v>
      </c>
      <c r="O10" s="72"/>
      <c r="P10" s="185"/>
      <c r="Q10" s="67"/>
    </row>
    <row r="11" spans="1:17" x14ac:dyDescent="0.2">
      <c r="A11" s="17" t="s">
        <v>99</v>
      </c>
      <c r="B11" s="18">
        <v>14500</v>
      </c>
      <c r="O11" s="72"/>
      <c r="P11" s="185"/>
      <c r="Q11" s="67"/>
    </row>
    <row r="12" spans="1:17" x14ac:dyDescent="0.2">
      <c r="A12" s="17" t="s">
        <v>100</v>
      </c>
      <c r="B12" s="18">
        <v>133760</v>
      </c>
      <c r="O12" s="72"/>
      <c r="P12" s="185"/>
      <c r="Q12" s="67"/>
    </row>
    <row r="13" spans="1:17" x14ac:dyDescent="0.2">
      <c r="A13" s="17" t="s">
        <v>101</v>
      </c>
      <c r="B13" s="18">
        <v>60000</v>
      </c>
      <c r="E13" s="21">
        <v>7324000</v>
      </c>
      <c r="F13" s="17" t="s">
        <v>133</v>
      </c>
      <c r="O13" s="72"/>
      <c r="P13" s="185"/>
      <c r="Q13" s="67"/>
    </row>
    <row r="14" spans="1:17" x14ac:dyDescent="0.2">
      <c r="B14" s="20">
        <f>SUM(B3:B13)</f>
        <v>661260</v>
      </c>
      <c r="C14" s="17" t="s">
        <v>13</v>
      </c>
      <c r="E14" s="20">
        <v>8175650</v>
      </c>
      <c r="F14" s="17" t="s">
        <v>132</v>
      </c>
      <c r="O14" s="72"/>
      <c r="P14" s="185"/>
      <c r="Q14" s="67"/>
    </row>
    <row r="15" spans="1:17" x14ac:dyDescent="0.2">
      <c r="E15" s="18">
        <f>E14-B14</f>
        <v>7514390</v>
      </c>
      <c r="F15" s="17" t="s">
        <v>134</v>
      </c>
      <c r="O15" s="72"/>
      <c r="P15" s="185"/>
      <c r="Q15" s="67"/>
    </row>
    <row r="16" spans="1:17" x14ac:dyDescent="0.2">
      <c r="O16" s="72"/>
      <c r="P16" s="185"/>
      <c r="Q16" s="67"/>
    </row>
    <row r="17" spans="1:17" x14ac:dyDescent="0.2">
      <c r="D17" s="36">
        <v>44658</v>
      </c>
      <c r="E17" s="22">
        <f>E15-E13</f>
        <v>190390</v>
      </c>
      <c r="F17" s="23" t="s">
        <v>102</v>
      </c>
      <c r="O17" s="72"/>
      <c r="P17" s="185"/>
      <c r="Q17" s="67"/>
    </row>
    <row r="18" spans="1:17" x14ac:dyDescent="0.2">
      <c r="O18" s="72"/>
      <c r="P18" s="185"/>
      <c r="Q18" s="67"/>
    </row>
    <row r="19" spans="1:17" x14ac:dyDescent="0.2">
      <c r="A19" s="68"/>
      <c r="B19" s="69"/>
      <c r="C19" s="68"/>
      <c r="D19" s="68"/>
      <c r="E19" s="69"/>
      <c r="F19" s="68"/>
      <c r="G19" s="75"/>
      <c r="H19" s="68"/>
      <c r="I19" s="68"/>
      <c r="J19" s="68"/>
      <c r="K19" s="68"/>
      <c r="L19" s="68"/>
      <c r="M19" s="68"/>
      <c r="N19" s="68"/>
      <c r="O19" s="73"/>
      <c r="P19" s="185"/>
      <c r="Q19" s="67"/>
    </row>
    <row r="20" spans="1:17" x14ac:dyDescent="0.2">
      <c r="A20" s="185"/>
      <c r="B20" s="185"/>
      <c r="C20" s="185"/>
      <c r="D20" s="185"/>
      <c r="E20" s="185"/>
      <c r="F20" s="185"/>
      <c r="G20" s="185"/>
      <c r="H20" s="185"/>
      <c r="I20" s="185"/>
      <c r="J20" s="185"/>
      <c r="K20" s="185"/>
      <c r="L20" s="185"/>
      <c r="M20" s="185"/>
      <c r="N20" s="185"/>
      <c r="O20" s="185"/>
      <c r="P20" s="185"/>
      <c r="Q20" s="67"/>
    </row>
    <row r="21" spans="1:17" x14ac:dyDescent="0.2">
      <c r="A21" s="70"/>
      <c r="B21" s="71"/>
      <c r="C21" s="70"/>
      <c r="D21" s="70"/>
      <c r="E21" s="71"/>
      <c r="F21" s="71"/>
      <c r="G21" s="76"/>
      <c r="H21" s="70"/>
      <c r="I21" s="70"/>
      <c r="J21" s="70"/>
      <c r="K21" s="70"/>
      <c r="L21" s="70"/>
      <c r="M21" s="70"/>
      <c r="N21" s="70"/>
      <c r="O21" s="70"/>
      <c r="P21" s="70"/>
    </row>
    <row r="22" spans="1:17" ht="19" x14ac:dyDescent="0.25">
      <c r="E22" s="66" t="s">
        <v>137</v>
      </c>
      <c r="F22" s="18"/>
    </row>
    <row r="23" spans="1:17" x14ac:dyDescent="0.2">
      <c r="F23" s="18"/>
    </row>
    <row r="24" spans="1:17" x14ac:dyDescent="0.2">
      <c r="D24" s="65" t="s">
        <v>142</v>
      </c>
      <c r="F24" s="35" t="s">
        <v>143</v>
      </c>
    </row>
    <row r="25" spans="1:17" x14ac:dyDescent="0.2">
      <c r="B25" s="18" t="s">
        <v>139</v>
      </c>
      <c r="C25" s="62">
        <v>1</v>
      </c>
      <c r="D25" s="63" t="s">
        <v>138</v>
      </c>
      <c r="E25" s="64">
        <f>2900*C25</f>
        <v>2900</v>
      </c>
      <c r="F25" s="18" t="s">
        <v>100</v>
      </c>
      <c r="G25" s="77">
        <v>150000</v>
      </c>
    </row>
    <row r="26" spans="1:17" x14ac:dyDescent="0.2">
      <c r="D26" s="17" t="s">
        <v>17</v>
      </c>
      <c r="E26" s="64">
        <f>700*C25</f>
        <v>700</v>
      </c>
      <c r="F26" s="18" t="s">
        <v>144</v>
      </c>
      <c r="G26" s="77">
        <v>11000</v>
      </c>
    </row>
    <row r="27" spans="1:17" x14ac:dyDescent="0.2">
      <c r="D27" s="17" t="s">
        <v>95</v>
      </c>
      <c r="E27" s="64">
        <v>450</v>
      </c>
      <c r="F27" s="18" t="s">
        <v>98</v>
      </c>
      <c r="G27" s="77">
        <v>45000</v>
      </c>
    </row>
    <row r="28" spans="1:17" x14ac:dyDescent="0.2">
      <c r="D28" s="17" t="s">
        <v>140</v>
      </c>
      <c r="E28" s="64">
        <f>20000*(C25/30)+10000</f>
        <v>10666.666666666666</v>
      </c>
      <c r="F28" s="18" t="s">
        <v>146</v>
      </c>
      <c r="G28" s="77">
        <v>14000</v>
      </c>
    </row>
    <row r="29" spans="1:17" x14ac:dyDescent="0.2">
      <c r="D29" s="17" t="s">
        <v>141</v>
      </c>
      <c r="E29" s="64">
        <v>100</v>
      </c>
      <c r="F29" s="18" t="s">
        <v>147</v>
      </c>
      <c r="G29" s="77">
        <v>25000</v>
      </c>
    </row>
    <row r="30" spans="1:17" x14ac:dyDescent="0.2">
      <c r="D30" s="17" t="s">
        <v>145</v>
      </c>
      <c r="E30" s="64">
        <f>300*C25</f>
        <v>300</v>
      </c>
      <c r="F30" s="18">
        <v>1</v>
      </c>
      <c r="G30" s="77">
        <v>46000</v>
      </c>
    </row>
    <row r="31" spans="1:17" x14ac:dyDescent="0.2">
      <c r="D31" s="17" t="s">
        <v>93</v>
      </c>
      <c r="E31" s="64">
        <v>1000</v>
      </c>
    </row>
    <row r="32" spans="1:17" x14ac:dyDescent="0.2">
      <c r="E32" s="74">
        <f>SUM(E25:E31)</f>
        <v>16116.666666666666</v>
      </c>
      <c r="F32" s="18"/>
      <c r="G32" s="78">
        <f>SUM(G25:G30)</f>
        <v>291000</v>
      </c>
    </row>
    <row r="33" spans="3:8" x14ac:dyDescent="0.2">
      <c r="G33" s="77"/>
    </row>
    <row r="34" spans="3:8" x14ac:dyDescent="0.2">
      <c r="D34" s="85" t="s">
        <v>149</v>
      </c>
      <c r="E34" s="64">
        <f>E32+G32</f>
        <v>307116.66666666669</v>
      </c>
      <c r="F34" s="150" t="s">
        <v>185</v>
      </c>
      <c r="G34" s="151">
        <v>5500</v>
      </c>
    </row>
    <row r="35" spans="3:8" x14ac:dyDescent="0.2">
      <c r="G35" s="77"/>
    </row>
    <row r="36" spans="3:8" ht="16" thickBot="1" x14ac:dyDescent="0.25">
      <c r="D36" s="68"/>
      <c r="E36" s="69"/>
      <c r="G36" s="77"/>
    </row>
    <row r="37" spans="3:8" x14ac:dyDescent="0.2">
      <c r="C37" s="72"/>
      <c r="D37" s="155"/>
      <c r="E37" s="156" t="s">
        <v>187</v>
      </c>
      <c r="F37" s="167" t="s">
        <v>192</v>
      </c>
      <c r="G37" s="77">
        <v>45000</v>
      </c>
    </row>
    <row r="38" spans="3:8" x14ac:dyDescent="0.2">
      <c r="C38" s="72"/>
      <c r="D38" s="157"/>
      <c r="E38" s="158"/>
      <c r="F38" s="67" t="s">
        <v>195</v>
      </c>
      <c r="G38" s="77">
        <v>6000</v>
      </c>
    </row>
    <row r="39" spans="3:8" x14ac:dyDescent="0.2">
      <c r="C39" s="72"/>
      <c r="D39" s="157" t="s">
        <v>188</v>
      </c>
      <c r="E39" s="158">
        <v>41.2</v>
      </c>
      <c r="F39" s="67" t="s">
        <v>193</v>
      </c>
      <c r="G39" s="77">
        <v>4000</v>
      </c>
      <c r="H39" s="150">
        <v>44762</v>
      </c>
    </row>
    <row r="40" spans="3:8" x14ac:dyDescent="0.2">
      <c r="C40" s="72"/>
      <c r="D40" s="157" t="s">
        <v>189</v>
      </c>
      <c r="E40" s="158">
        <v>38.9</v>
      </c>
      <c r="F40" s="67" t="s">
        <v>194</v>
      </c>
      <c r="G40" s="77">
        <v>7000</v>
      </c>
      <c r="H40" s="150">
        <v>44763</v>
      </c>
    </row>
    <row r="41" spans="3:8" x14ac:dyDescent="0.2">
      <c r="C41" s="72"/>
      <c r="D41" s="157"/>
      <c r="E41" s="158"/>
      <c r="F41" s="67"/>
      <c r="G41" s="77"/>
    </row>
    <row r="42" spans="3:8" ht="16" thickBot="1" x14ac:dyDescent="0.25">
      <c r="C42" s="72"/>
      <c r="D42" s="159" t="s">
        <v>182</v>
      </c>
      <c r="E42" s="160">
        <f>(E39-E40)/E39*100</f>
        <v>5.5825242718446706</v>
      </c>
      <c r="F42" s="67"/>
      <c r="G42" s="77"/>
    </row>
    <row r="43" spans="3:8" x14ac:dyDescent="0.2">
      <c r="D43" s="70"/>
      <c r="E43" s="71"/>
    </row>
  </sheetData>
  <mergeCells count="2">
    <mergeCell ref="A20:P20"/>
    <mergeCell ref="P1:P19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BCAE4-1425-4B73-8887-6F3C9A324FDB}">
  <dimension ref="A4:C78"/>
  <sheetViews>
    <sheetView zoomScale="120" zoomScaleNormal="120" workbookViewId="0">
      <selection activeCell="A4" sqref="A4"/>
    </sheetView>
  </sheetViews>
  <sheetFormatPr baseColWidth="10" defaultColWidth="9.1640625" defaultRowHeight="15" x14ac:dyDescent="0.2"/>
  <cols>
    <col min="1" max="1" width="18" style="17" customWidth="1"/>
    <col min="2" max="2" width="17.5" style="18" customWidth="1"/>
    <col min="3" max="6" width="9.1640625" style="17"/>
    <col min="7" max="7" width="8.1640625" style="17" customWidth="1"/>
    <col min="8" max="16384" width="9.1640625" style="17"/>
  </cols>
  <sheetData>
    <row r="4" spans="1:2" x14ac:dyDescent="0.2">
      <c r="A4" s="17" t="s">
        <v>103</v>
      </c>
      <c r="B4" s="18">
        <v>17330</v>
      </c>
    </row>
    <row r="6" spans="1:2" x14ac:dyDescent="0.2">
      <c r="A6" s="17" t="s">
        <v>104</v>
      </c>
      <c r="B6" s="18">
        <v>80000</v>
      </c>
    </row>
    <row r="8" spans="1:2" x14ac:dyDescent="0.2">
      <c r="A8" s="17" t="s">
        <v>91</v>
      </c>
      <c r="B8" s="18">
        <v>2700</v>
      </c>
    </row>
    <row r="10" spans="1:2" x14ac:dyDescent="0.2">
      <c r="A10" s="17" t="s">
        <v>105</v>
      </c>
      <c r="B10" s="18">
        <v>10000</v>
      </c>
    </row>
    <row r="12" spans="1:2" x14ac:dyDescent="0.2">
      <c r="A12" s="17" t="s">
        <v>31</v>
      </c>
      <c r="B12" s="18">
        <v>6790</v>
      </c>
    </row>
    <row r="14" spans="1:2" x14ac:dyDescent="0.2">
      <c r="A14" s="17" t="s">
        <v>32</v>
      </c>
      <c r="B14" s="18">
        <v>3220</v>
      </c>
    </row>
    <row r="16" spans="1:2" x14ac:dyDescent="0.2">
      <c r="A16" s="17" t="s">
        <v>33</v>
      </c>
      <c r="B16" s="18">
        <v>5000</v>
      </c>
    </row>
    <row r="18" spans="1:2" x14ac:dyDescent="0.2">
      <c r="A18" s="17" t="s">
        <v>40</v>
      </c>
      <c r="B18" s="18">
        <v>125000</v>
      </c>
    </row>
    <row r="20" spans="1:2" x14ac:dyDescent="0.2">
      <c r="A20" s="17" t="s">
        <v>106</v>
      </c>
      <c r="B20" s="18">
        <v>12450</v>
      </c>
    </row>
    <row r="22" spans="1:2" x14ac:dyDescent="0.2">
      <c r="A22" s="17" t="s">
        <v>107</v>
      </c>
      <c r="B22" s="18">
        <v>0</v>
      </c>
    </row>
    <row r="24" spans="1:2" x14ac:dyDescent="0.2">
      <c r="A24" s="17" t="s">
        <v>108</v>
      </c>
      <c r="B24" s="18">
        <v>4300</v>
      </c>
    </row>
    <row r="26" spans="1:2" x14ac:dyDescent="0.2">
      <c r="A26" s="17" t="s">
        <v>109</v>
      </c>
      <c r="B26" s="18">
        <v>20916</v>
      </c>
    </row>
    <row r="28" spans="1:2" x14ac:dyDescent="0.2">
      <c r="A28" s="17" t="s">
        <v>110</v>
      </c>
      <c r="B28" s="18">
        <v>0</v>
      </c>
    </row>
    <row r="29" spans="1:2" x14ac:dyDescent="0.2">
      <c r="A29" s="17" t="s">
        <v>111</v>
      </c>
      <c r="B29" s="18">
        <v>20000</v>
      </c>
    </row>
    <row r="30" spans="1:2" x14ac:dyDescent="0.2">
      <c r="A30" s="17" t="s">
        <v>112</v>
      </c>
      <c r="B30" s="18">
        <v>73000</v>
      </c>
    </row>
    <row r="32" spans="1:2" x14ac:dyDescent="0.2">
      <c r="A32" s="17" t="s">
        <v>90</v>
      </c>
      <c r="B32" s="153">
        <v>41000</v>
      </c>
    </row>
    <row r="33" spans="1:2" x14ac:dyDescent="0.2">
      <c r="B33" s="18" t="s">
        <v>128</v>
      </c>
    </row>
    <row r="34" spans="1:2" x14ac:dyDescent="0.2">
      <c r="A34" s="17" t="s">
        <v>89</v>
      </c>
      <c r="B34" s="18">
        <v>123000</v>
      </c>
    </row>
    <row r="36" spans="1:2" x14ac:dyDescent="0.2">
      <c r="A36" s="17" t="s">
        <v>113</v>
      </c>
      <c r="B36" s="18">
        <v>4900</v>
      </c>
    </row>
    <row r="38" spans="1:2" x14ac:dyDescent="0.2">
      <c r="A38" s="17" t="s">
        <v>114</v>
      </c>
      <c r="B38" s="18">
        <v>12000</v>
      </c>
    </row>
    <row r="40" spans="1:2" x14ac:dyDescent="0.2">
      <c r="A40" s="17" t="s">
        <v>115</v>
      </c>
      <c r="B40" s="18">
        <v>29000</v>
      </c>
    </row>
    <row r="42" spans="1:2" x14ac:dyDescent="0.2">
      <c r="A42" s="17" t="s">
        <v>116</v>
      </c>
      <c r="B42" s="18">
        <v>23000</v>
      </c>
    </row>
    <row r="44" spans="1:2" x14ac:dyDescent="0.2">
      <c r="A44" s="17" t="s">
        <v>36</v>
      </c>
      <c r="B44" s="18">
        <v>13000</v>
      </c>
    </row>
    <row r="46" spans="1:2" x14ac:dyDescent="0.2">
      <c r="A46" s="17" t="s">
        <v>66</v>
      </c>
      <c r="B46" s="18">
        <v>43000</v>
      </c>
    </row>
    <row r="48" spans="1:2" x14ac:dyDescent="0.2">
      <c r="A48" s="17" t="s">
        <v>9</v>
      </c>
      <c r="B48" s="18">
        <v>12000</v>
      </c>
    </row>
    <row r="50" spans="1:2" x14ac:dyDescent="0.2">
      <c r="A50" s="17" t="s">
        <v>117</v>
      </c>
      <c r="B50" s="18">
        <v>21000</v>
      </c>
    </row>
    <row r="51" spans="1:2" x14ac:dyDescent="0.2">
      <c r="A51" s="17" t="s">
        <v>118</v>
      </c>
      <c r="B51" s="18">
        <v>2800</v>
      </c>
    </row>
    <row r="52" spans="1:2" x14ac:dyDescent="0.2">
      <c r="A52" s="17" t="s">
        <v>119</v>
      </c>
      <c r="B52" s="18">
        <v>29000</v>
      </c>
    </row>
    <row r="54" spans="1:2" x14ac:dyDescent="0.2">
      <c r="A54" s="17" t="s">
        <v>120</v>
      </c>
      <c r="B54" s="18">
        <v>17000</v>
      </c>
    </row>
    <row r="56" spans="1:2" x14ac:dyDescent="0.2">
      <c r="A56" s="17" t="s">
        <v>121</v>
      </c>
      <c r="B56" s="18">
        <v>21700</v>
      </c>
    </row>
    <row r="57" spans="1:2" x14ac:dyDescent="0.2">
      <c r="A57" s="17" t="s">
        <v>130</v>
      </c>
      <c r="B57" s="18">
        <v>4000</v>
      </c>
    </row>
    <row r="58" spans="1:2" x14ac:dyDescent="0.2">
      <c r="A58" s="17" t="s">
        <v>35</v>
      </c>
      <c r="B58" s="18">
        <v>34000</v>
      </c>
    </row>
    <row r="59" spans="1:2" x14ac:dyDescent="0.2">
      <c r="A59" s="17" t="s">
        <v>92</v>
      </c>
      <c r="B59" s="18">
        <v>2200</v>
      </c>
    </row>
    <row r="60" spans="1:2" x14ac:dyDescent="0.2">
      <c r="A60" s="17" t="s">
        <v>122</v>
      </c>
      <c r="B60" s="18">
        <v>8000</v>
      </c>
    </row>
    <row r="61" spans="1:2" x14ac:dyDescent="0.2">
      <c r="A61" s="17" t="s">
        <v>81</v>
      </c>
      <c r="B61" s="18">
        <v>3200</v>
      </c>
    </row>
    <row r="62" spans="1:2" x14ac:dyDescent="0.2">
      <c r="A62" s="17" t="s">
        <v>123</v>
      </c>
      <c r="B62" s="18">
        <v>7600</v>
      </c>
    </row>
    <row r="63" spans="1:2" x14ac:dyDescent="0.2">
      <c r="A63" s="17" t="s">
        <v>129</v>
      </c>
      <c r="B63" s="18">
        <v>8000</v>
      </c>
    </row>
    <row r="64" spans="1:2" x14ac:dyDescent="0.2">
      <c r="A64" s="17" t="s">
        <v>124</v>
      </c>
      <c r="B64" s="18">
        <v>6000</v>
      </c>
    </row>
    <row r="65" spans="1:3" x14ac:dyDescent="0.2">
      <c r="A65" s="17" t="s">
        <v>6</v>
      </c>
      <c r="B65" s="18">
        <v>18000</v>
      </c>
    </row>
    <row r="66" spans="1:3" x14ac:dyDescent="0.2">
      <c r="A66" s="17" t="s">
        <v>125</v>
      </c>
      <c r="B66" s="18">
        <v>80000</v>
      </c>
    </row>
    <row r="67" spans="1:3" x14ac:dyDescent="0.2">
      <c r="A67" s="17" t="s">
        <v>126</v>
      </c>
      <c r="B67" s="18">
        <v>49000</v>
      </c>
    </row>
    <row r="68" spans="1:3" x14ac:dyDescent="0.2">
      <c r="A68" s="17" t="s">
        <v>127</v>
      </c>
      <c r="B68" s="18">
        <v>22000</v>
      </c>
    </row>
    <row r="70" spans="1:3" x14ac:dyDescent="0.2">
      <c r="B70" s="19">
        <f>SUM(B3:B68)</f>
        <v>1015106</v>
      </c>
    </row>
    <row r="72" spans="1:3" x14ac:dyDescent="0.2">
      <c r="B72" s="20">
        <v>500000</v>
      </c>
    </row>
    <row r="74" spans="1:3" x14ac:dyDescent="0.2">
      <c r="B74" s="20">
        <f>B72+B70</f>
        <v>1515106</v>
      </c>
    </row>
    <row r="76" spans="1:3" x14ac:dyDescent="0.2">
      <c r="B76" s="18">
        <v>2600000</v>
      </c>
      <c r="C76" s="17" t="s">
        <v>131</v>
      </c>
    </row>
    <row r="78" spans="1:3" x14ac:dyDescent="0.2">
      <c r="B78" s="35">
        <f>B76-B74-50000</f>
        <v>1034894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WEEKLY REPORT</vt:lpstr>
      <vt:lpstr>DAILY REPORT</vt:lpstr>
      <vt:lpstr>CLIENT LEDGER</vt:lpstr>
      <vt:lpstr>COLLECTION SHEET</vt:lpstr>
      <vt:lpstr>RECEIVED PAYMENT</vt:lpstr>
      <vt:lpstr>MAIN LEDGER </vt:lpstr>
      <vt:lpstr>EXPENSE SHEET</vt:lpstr>
      <vt:lpstr>CREDIT SHEET</vt:lpstr>
      <vt:lpstr>'CLIENT LEDGER'!Print_Area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Saud Shaikh</cp:lastModifiedBy>
  <cp:revision/>
  <cp:lastPrinted>2022-06-26T19:54:10Z</cp:lastPrinted>
  <dcterms:created xsi:type="dcterms:W3CDTF">2022-02-13T12:50:32Z</dcterms:created>
  <dcterms:modified xsi:type="dcterms:W3CDTF">2022-07-26T14:29:25Z</dcterms:modified>
  <cp:category/>
  <cp:contentStatus/>
</cp:coreProperties>
</file>