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0"/>
  <workbookPr codeName="ThisWorkbook"/>
  <mc:AlternateContent xmlns:mc="http://schemas.openxmlformats.org/markup-compatibility/2006">
    <mc:Choice Requires="x15">
      <x15ac:absPath xmlns:x15ac="http://schemas.microsoft.com/office/spreadsheetml/2010/11/ac" url="/Users/johnmunonyeuzuegbu/Documents/DBS Classes/Financial and Business Analytics/"/>
    </mc:Choice>
  </mc:AlternateContent>
  <xr:revisionPtr revIDLastSave="14" documentId="13_ncr:1_{BC4BA72B-C1BF-F646-95A8-77321AA7115D}" xr6:coauthVersionLast="47" xr6:coauthVersionMax="47" xr10:uidLastSave="{01C48EC9-7CDB-4844-8B95-8F598DFF2649}"/>
  <bookViews>
    <workbookView showHorizontalScroll="0" showVerticalScroll="0" showSheetTabs="0" xWindow="0" yWindow="1080" windowWidth="34000" windowHeight="19660" xr2:uid="{00000000-000D-0000-FFFF-FFFF00000000}"/>
  </bookViews>
  <sheets>
    <sheet name="Ratios" sheetId="1" r:id="rId1"/>
    <sheet name="Liquidity and Solvency" sheetId="5" r:id="rId2"/>
    <sheet name="Profitability" sheetId="3" r:id="rId3"/>
    <sheet name="Efficency" sheetId="4" r:id="rId4"/>
    <sheet name="Investment" sheetId="2" r:id="rId5"/>
  </sheets>
  <definedNames>
    <definedName name="_xlnm._FilterDatabase" localSheetId="3" hidden="1">Efficency!$A$1:$H$10</definedName>
    <definedName name="_xlnm._FilterDatabase" localSheetId="4" hidden="1">Investment!$A$1:$H$13</definedName>
    <definedName name="_xlnm._FilterDatabase" localSheetId="1" hidden="1">'Liquidity and Solvency'!$A$1:$H$12</definedName>
    <definedName name="_xlnm._FilterDatabase" localSheetId="2" hidden="1">Profitability!$A$1:$H$9</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4"/>
    </ext>
  </extLst>
</workbook>
</file>

<file path=xl/calcChain.xml><?xml version="1.0" encoding="utf-8"?>
<calcChain xmlns="http://schemas.openxmlformats.org/spreadsheetml/2006/main">
  <c r="T38" i="1" l="1"/>
  <c r="T17" i="1"/>
  <c r="E1" i="5"/>
  <c r="D1" i="5"/>
  <c r="C1" i="5"/>
  <c r="B1" i="5"/>
  <c r="E1" i="4"/>
  <c r="D1" i="4"/>
  <c r="C1" i="4"/>
  <c r="B1" i="4"/>
  <c r="E1" i="3"/>
  <c r="D1" i="3"/>
  <c r="C1" i="3"/>
  <c r="B1" i="3"/>
  <c r="L5" i="1"/>
  <c r="AE9" i="1"/>
  <c r="W9" i="1"/>
  <c r="AE83" i="1"/>
  <c r="G61" i="1"/>
  <c r="D5" i="1"/>
  <c r="D13" i="1" l="1"/>
  <c r="L13" i="1"/>
  <c r="T13" i="1"/>
  <c r="AB13" i="1"/>
  <c r="D14" i="1"/>
  <c r="L14" i="1"/>
  <c r="T14" i="1"/>
  <c r="AB14" i="1"/>
  <c r="D21" i="1"/>
  <c r="L21" i="1"/>
  <c r="T21" i="1"/>
  <c r="AB21" i="1"/>
  <c r="D22" i="1"/>
  <c r="L22" i="1"/>
  <c r="T22" i="1"/>
  <c r="AB22" i="1"/>
  <c r="AC13" i="1" l="1"/>
  <c r="B7" i="5" s="1"/>
  <c r="U13" i="1"/>
  <c r="C7" i="5" s="1"/>
  <c r="E21" i="1"/>
  <c r="E11" i="5" s="1"/>
  <c r="E13" i="1"/>
  <c r="E7" i="5" s="1"/>
  <c r="M21" i="1"/>
  <c r="D11" i="5" s="1"/>
  <c r="U21" i="1"/>
  <c r="C11" i="5" s="1"/>
  <c r="M13" i="1"/>
  <c r="D7" i="5" s="1"/>
  <c r="AC21" i="1"/>
  <c r="B11" i="5" s="1"/>
  <c r="O83" i="1"/>
  <c r="T89" i="1"/>
  <c r="W88" i="1"/>
  <c r="T88" i="1" s="1"/>
  <c r="T84" i="1"/>
  <c r="W83" i="1"/>
  <c r="T83" i="1" s="1"/>
  <c r="T79" i="1"/>
  <c r="T76" i="1"/>
  <c r="W72" i="1"/>
  <c r="T72" i="1" s="1"/>
  <c r="W71" i="1"/>
  <c r="T71" i="1" s="1"/>
  <c r="T68" i="1"/>
  <c r="W67" i="1"/>
  <c r="T67" i="1" s="1"/>
  <c r="W61" i="1"/>
  <c r="T61" i="1" s="1"/>
  <c r="T60" i="1"/>
  <c r="W57" i="1"/>
  <c r="T57" i="1" s="1"/>
  <c r="T56" i="1"/>
  <c r="T49" i="1"/>
  <c r="T48" i="1"/>
  <c r="W42" i="1"/>
  <c r="T42" i="1" s="1"/>
  <c r="W41" i="1"/>
  <c r="T41" i="1" s="1"/>
  <c r="W37" i="1"/>
  <c r="T37" i="1" s="1"/>
  <c r="W34" i="1"/>
  <c r="T34" i="1" s="1"/>
  <c r="W33" i="1"/>
  <c r="T33" i="1" s="1"/>
  <c r="T30" i="1"/>
  <c r="T29" i="1"/>
  <c r="T18" i="1"/>
  <c r="T10" i="1"/>
  <c r="T9" i="1"/>
  <c r="T6" i="1"/>
  <c r="T5" i="1"/>
  <c r="AB89" i="1"/>
  <c r="AE88" i="1"/>
  <c r="AB88" i="1" s="1"/>
  <c r="AB84" i="1"/>
  <c r="AB83" i="1"/>
  <c r="AB79" i="1"/>
  <c r="AB76" i="1"/>
  <c r="AE72" i="1"/>
  <c r="AB72" i="1" s="1"/>
  <c r="AE71" i="1"/>
  <c r="AB71" i="1" s="1"/>
  <c r="AB68" i="1"/>
  <c r="AE67" i="1"/>
  <c r="AB67" i="1" s="1"/>
  <c r="AE61" i="1"/>
  <c r="AB61" i="1" s="1"/>
  <c r="AB60" i="1"/>
  <c r="AE57" i="1"/>
  <c r="AB57" i="1" s="1"/>
  <c r="AB56" i="1"/>
  <c r="AB49" i="1"/>
  <c r="AB48" i="1"/>
  <c r="AE42" i="1"/>
  <c r="AB42" i="1" s="1"/>
  <c r="AE41" i="1"/>
  <c r="AB41" i="1" s="1"/>
  <c r="AB38" i="1"/>
  <c r="AE37" i="1"/>
  <c r="AB37" i="1" s="1"/>
  <c r="AE34" i="1"/>
  <c r="AB34" i="1" s="1"/>
  <c r="AE33" i="1"/>
  <c r="AB33" i="1" s="1"/>
  <c r="AB30" i="1"/>
  <c r="AB29" i="1"/>
  <c r="AB18" i="1"/>
  <c r="AB17" i="1"/>
  <c r="AB10" i="1"/>
  <c r="AB9" i="1"/>
  <c r="AB6" i="1"/>
  <c r="AB5" i="1"/>
  <c r="B1" i="2"/>
  <c r="C1" i="2"/>
  <c r="E8" i="5" l="1"/>
  <c r="E12" i="5"/>
  <c r="F7" i="5"/>
  <c r="D8" i="5"/>
  <c r="F11" i="5"/>
  <c r="C8" i="5"/>
  <c r="C12" i="5"/>
  <c r="D12" i="5"/>
  <c r="U56" i="1"/>
  <c r="C7" i="4" s="1"/>
  <c r="AC56" i="1"/>
  <c r="B7" i="4" s="1"/>
  <c r="U71" i="1"/>
  <c r="AC71" i="1"/>
  <c r="B5" i="2" s="1"/>
  <c r="U17" i="1"/>
  <c r="C9" i="5" s="1"/>
  <c r="AC67" i="1"/>
  <c r="U67" i="1"/>
  <c r="AC60" i="1"/>
  <c r="B9" i="4" s="1"/>
  <c r="U48" i="1"/>
  <c r="U60" i="1"/>
  <c r="C9" i="4" s="1"/>
  <c r="AC83" i="1"/>
  <c r="B11" i="2" s="1"/>
  <c r="U83" i="1"/>
  <c r="C11" i="2" s="1"/>
  <c r="AC29" i="1"/>
  <c r="B3" i="3" s="1"/>
  <c r="AC9" i="1"/>
  <c r="B5" i="5" s="1"/>
  <c r="U33" i="1"/>
  <c r="C5" i="3" s="1"/>
  <c r="AC17" i="1"/>
  <c r="B9" i="5" s="1"/>
  <c r="AC88" i="1"/>
  <c r="B13" i="2" s="1"/>
  <c r="U88" i="1"/>
  <c r="C13" i="2" s="1"/>
  <c r="AC48" i="1"/>
  <c r="B3" i="4" s="1"/>
  <c r="AC37" i="1"/>
  <c r="B7" i="3" s="1"/>
  <c r="U41" i="1"/>
  <c r="C9" i="3" s="1"/>
  <c r="U37" i="1"/>
  <c r="C7" i="3" s="1"/>
  <c r="AC33" i="1"/>
  <c r="B5" i="3" s="1"/>
  <c r="U29" i="1"/>
  <c r="C3" i="3" s="1"/>
  <c r="AC41" i="1"/>
  <c r="B9" i="3" s="1"/>
  <c r="AC5" i="1"/>
  <c r="B3" i="5" s="1"/>
  <c r="U5" i="1"/>
  <c r="C3" i="5" s="1"/>
  <c r="U9" i="1"/>
  <c r="C5" i="5" s="1"/>
  <c r="L10" i="1"/>
  <c r="O88" i="1"/>
  <c r="O72" i="1"/>
  <c r="O71" i="1"/>
  <c r="O67" i="1"/>
  <c r="O61" i="1"/>
  <c r="O57" i="1"/>
  <c r="O42" i="1"/>
  <c r="O41" i="1"/>
  <c r="O37" i="1"/>
  <c r="O34" i="1"/>
  <c r="O33" i="1"/>
  <c r="O9" i="1"/>
  <c r="G88" i="1"/>
  <c r="G83" i="1"/>
  <c r="G72" i="1"/>
  <c r="G71" i="1"/>
  <c r="G67" i="1"/>
  <c r="G57" i="1"/>
  <c r="G42" i="1"/>
  <c r="G41" i="1"/>
  <c r="G37" i="1"/>
  <c r="G34" i="1"/>
  <c r="G33" i="1"/>
  <c r="G9" i="1"/>
  <c r="C12" i="2" l="1"/>
  <c r="C3" i="2"/>
  <c r="W80" i="1"/>
  <c r="T80" i="1" s="1"/>
  <c r="U79" i="1" s="1"/>
  <c r="C9" i="2" s="1"/>
  <c r="C4" i="5"/>
  <c r="C6" i="5"/>
  <c r="C10" i="4"/>
  <c r="C10" i="3"/>
  <c r="AE80" i="1"/>
  <c r="AB80" i="1" s="1"/>
  <c r="AC79" i="1" s="1"/>
  <c r="B9" i="2" s="1"/>
  <c r="C10" i="5"/>
  <c r="C14" i="2"/>
  <c r="C6" i="3"/>
  <c r="C8" i="4"/>
  <c r="W52" i="1"/>
  <c r="T53" i="1" s="1"/>
  <c r="U52" i="1" s="1"/>
  <c r="C5" i="4" s="1"/>
  <c r="C3" i="4"/>
  <c r="C4" i="4" s="1"/>
  <c r="C8" i="3"/>
  <c r="C4" i="3"/>
  <c r="AB75" i="1"/>
  <c r="AC75" i="1" s="1"/>
  <c r="B7" i="2" s="1"/>
  <c r="B3" i="2"/>
  <c r="T75" i="1"/>
  <c r="U75" i="1" s="1"/>
  <c r="C7" i="2" s="1"/>
  <c r="C5" i="2"/>
  <c r="C6" i="2" s="1"/>
  <c r="AE52" i="1"/>
  <c r="AB53" i="1" s="1"/>
  <c r="AC52" i="1" s="1"/>
  <c r="B5" i="4" s="1"/>
  <c r="D1" i="2"/>
  <c r="E1" i="2"/>
  <c r="D72" i="1"/>
  <c r="D71" i="1"/>
  <c r="L71" i="1"/>
  <c r="L72" i="1"/>
  <c r="D76" i="1"/>
  <c r="L76" i="1"/>
  <c r="D79" i="1"/>
  <c r="D68" i="1"/>
  <c r="L79" i="1"/>
  <c r="L68" i="1"/>
  <c r="L84" i="1"/>
  <c r="L83" i="1"/>
  <c r="D89" i="1"/>
  <c r="D88" i="1"/>
  <c r="L88" i="1"/>
  <c r="L56" i="1"/>
  <c r="L57" i="1"/>
  <c r="D56" i="1"/>
  <c r="D57" i="1"/>
  <c r="L49" i="1"/>
  <c r="L48" i="1"/>
  <c r="D49" i="1"/>
  <c r="D48" i="1"/>
  <c r="L60" i="1"/>
  <c r="L61" i="1"/>
  <c r="D60" i="1"/>
  <c r="D61" i="1"/>
  <c r="D38" i="1"/>
  <c r="D37" i="1"/>
  <c r="L37" i="1"/>
  <c r="D34" i="1"/>
  <c r="L34" i="1"/>
  <c r="D9" i="1"/>
  <c r="D10" i="1"/>
  <c r="D6" i="1"/>
  <c r="L6" i="1"/>
  <c r="D29" i="1"/>
  <c r="D30" i="1"/>
  <c r="L29" i="1"/>
  <c r="L30" i="1"/>
  <c r="D17" i="1"/>
  <c r="D18" i="1"/>
  <c r="L17" i="1"/>
  <c r="L18" i="1"/>
  <c r="L41" i="1"/>
  <c r="L33" i="1"/>
  <c r="D83" i="1"/>
  <c r="D41" i="1"/>
  <c r="D42" i="1"/>
  <c r="D33" i="1"/>
  <c r="L9" i="1"/>
  <c r="M9" i="1" s="1"/>
  <c r="D5" i="5" s="1"/>
  <c r="D6" i="5" s="1"/>
  <c r="D67" i="1"/>
  <c r="L67" i="1"/>
  <c r="L89" i="1"/>
  <c r="L42" i="1"/>
  <c r="L38" i="1"/>
  <c r="E67" i="1" l="1"/>
  <c r="C4" i="2"/>
  <c r="C8" i="2"/>
  <c r="C10" i="2"/>
  <c r="C6" i="4"/>
  <c r="M67" i="1"/>
  <c r="E33" i="1"/>
  <c r="E5" i="3" s="1"/>
  <c r="M71" i="1"/>
  <c r="L75" i="1" s="1"/>
  <c r="M75" i="1" s="1"/>
  <c r="D7" i="2" s="1"/>
  <c r="D8" i="2" s="1"/>
  <c r="M48" i="1"/>
  <c r="M37" i="1"/>
  <c r="D7" i="3" s="1"/>
  <c r="E41" i="1"/>
  <c r="E9" i="3" s="1"/>
  <c r="F9" i="3" s="1"/>
  <c r="E29" i="1"/>
  <c r="E3" i="3" s="1"/>
  <c r="E5" i="1"/>
  <c r="E3" i="5" s="1"/>
  <c r="M60" i="1"/>
  <c r="D9" i="4" s="1"/>
  <c r="M33" i="1"/>
  <c r="D5" i="3" s="1"/>
  <c r="M5" i="1"/>
  <c r="D3" i="5" s="1"/>
  <c r="D4" i="5" s="1"/>
  <c r="M88" i="1"/>
  <c r="D13" i="2" s="1"/>
  <c r="E48" i="1"/>
  <c r="E3" i="4" s="1"/>
  <c r="F3" i="4" s="1"/>
  <c r="E9" i="1"/>
  <c r="E5" i="5" s="1"/>
  <c r="M17" i="1"/>
  <c r="D9" i="5" s="1"/>
  <c r="E37" i="1"/>
  <c r="E7" i="3" s="1"/>
  <c r="F7" i="3" s="1"/>
  <c r="E17" i="1"/>
  <c r="E9" i="5" s="1"/>
  <c r="F9" i="5" s="1"/>
  <c r="M29" i="1"/>
  <c r="D3" i="3" s="1"/>
  <c r="E60" i="1"/>
  <c r="E9" i="4" s="1"/>
  <c r="F9" i="4" s="1"/>
  <c r="M56" i="1"/>
  <c r="D7" i="4" s="1"/>
  <c r="M83" i="1"/>
  <c r="D11" i="2" s="1"/>
  <c r="E71" i="1"/>
  <c r="E5" i="2" s="1"/>
  <c r="M41" i="1"/>
  <c r="D9" i="3" s="1"/>
  <c r="E88" i="1"/>
  <c r="E13" i="2" s="1"/>
  <c r="F13" i="2" s="1"/>
  <c r="E56" i="1"/>
  <c r="E7" i="4" s="1"/>
  <c r="F7" i="4" s="1"/>
  <c r="D84" i="1"/>
  <c r="E83" i="1" s="1"/>
  <c r="E11" i="2" s="1"/>
  <c r="F11" i="2" s="1"/>
  <c r="F5" i="3" l="1"/>
  <c r="F3" i="3"/>
  <c r="G80" i="1"/>
  <c r="D80" i="1" s="1"/>
  <c r="E79" i="1" s="1"/>
  <c r="E9" i="2" s="1"/>
  <c r="F9" i="2" s="1"/>
  <c r="D3" i="2"/>
  <c r="O80" i="1"/>
  <c r="L80" i="1" s="1"/>
  <c r="M79" i="1" s="1"/>
  <c r="D9" i="2" s="1"/>
  <c r="D10" i="2" s="1"/>
  <c r="E4" i="5"/>
  <c r="F3" i="5"/>
  <c r="E6" i="5"/>
  <c r="F5" i="5"/>
  <c r="F5" i="2"/>
  <c r="E8" i="4"/>
  <c r="D8" i="4"/>
  <c r="E10" i="4"/>
  <c r="D10" i="4"/>
  <c r="O52" i="1"/>
  <c r="L53" i="1" s="1"/>
  <c r="M52" i="1" s="1"/>
  <c r="D5" i="4" s="1"/>
  <c r="D3" i="4"/>
  <c r="E8" i="3"/>
  <c r="D8" i="3"/>
  <c r="D4" i="3"/>
  <c r="E4" i="3"/>
  <c r="E6" i="3"/>
  <c r="D6" i="3"/>
  <c r="E10" i="3"/>
  <c r="D10" i="3"/>
  <c r="E12" i="2"/>
  <c r="D12" i="2"/>
  <c r="D10" i="5"/>
  <c r="E10" i="5"/>
  <c r="E14" i="2"/>
  <c r="D14" i="2"/>
  <c r="G52" i="1"/>
  <c r="D53" i="1" s="1"/>
  <c r="E52" i="1" s="1"/>
  <c r="E5" i="4" s="1"/>
  <c r="F5" i="4" s="1"/>
  <c r="D5" i="2"/>
  <c r="D6" i="2" s="1"/>
  <c r="E3" i="2"/>
  <c r="F3" i="2" s="1"/>
  <c r="D75" i="1"/>
  <c r="E75" i="1" s="1"/>
  <c r="E7" i="2" s="1"/>
  <c r="E4" i="2" l="1"/>
  <c r="D4" i="2"/>
  <c r="F7" i="2"/>
  <c r="E8" i="2"/>
  <c r="E6" i="2"/>
  <c r="E10" i="2"/>
  <c r="E6" i="4"/>
  <c r="D6" i="4"/>
  <c r="E4"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E18" authorId="0" shapeId="0" xr:uid="{C1B80B05-D3D4-4A4C-97BC-3E2E1D4F7020}">
      <text>
        <r>
          <rPr>
            <sz val="10"/>
            <color rgb="FF000000"/>
            <rFont val="Tahoma"/>
            <family val="2"/>
          </rPr>
          <t xml:space="preserve">Done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Divya</author>
  </authors>
  <commentList>
    <comment ref="B11" authorId="0" shapeId="0" xr:uid="{4999A8FF-26A2-4076-84FD-DD57D589C8D9}">
      <text>
        <r>
          <rPr>
            <b/>
            <sz val="9"/>
            <color indexed="81"/>
            <rFont val="Tahoma"/>
            <family val="2"/>
          </rPr>
          <t>Divya:</t>
        </r>
        <r>
          <rPr>
            <sz val="9"/>
            <color indexed="81"/>
            <rFont val="Tahoma"/>
            <family val="2"/>
          </rPr>
          <t xml:space="preserve">
</t>
        </r>
      </text>
    </comment>
  </commentList>
</comments>
</file>

<file path=xl/sharedStrings.xml><?xml version="1.0" encoding="utf-8"?>
<sst xmlns="http://schemas.openxmlformats.org/spreadsheetml/2006/main" count="470" uniqueCount="106">
  <si>
    <t>RATIO ANALYSIS SPREADSHEET</t>
  </si>
  <si>
    <t>LIQUIDITY AND SOLVENCY RATIOS</t>
  </si>
  <si>
    <t>ENTER DATA IN YELLOW CELLS</t>
  </si>
  <si>
    <t>Current</t>
  </si>
  <si>
    <t>Current Assets</t>
  </si>
  <si>
    <t>Current Assets:</t>
  </si>
  <si>
    <t>Current Liabilities</t>
  </si>
  <si>
    <t>Current Liabilities:</t>
  </si>
  <si>
    <t>Quick</t>
  </si>
  <si>
    <t>Current Assets - Inventory</t>
  </si>
  <si>
    <t>Inventory:</t>
  </si>
  <si>
    <t>Gearing</t>
  </si>
  <si>
    <t>Long-Term Debt</t>
  </si>
  <si>
    <t>Long Term Debt:</t>
  </si>
  <si>
    <t>Long Term Debt</t>
  </si>
  <si>
    <t>Long-Term Debt:</t>
  </si>
  <si>
    <t>Debt</t>
  </si>
  <si>
    <t>Debt:</t>
  </si>
  <si>
    <t>LT Debt + Equity</t>
  </si>
  <si>
    <t>Total Equity:</t>
  </si>
  <si>
    <t>Debt + Equity</t>
  </si>
  <si>
    <t>Interest Cover</t>
  </si>
  <si>
    <t>Profit before Interest and Tax</t>
  </si>
  <si>
    <t>Profit before Int &amp; Tax:</t>
  </si>
  <si>
    <t>Profit before Interest andTax:</t>
  </si>
  <si>
    <t>Profit before Tax:</t>
  </si>
  <si>
    <t>Interest Payable</t>
  </si>
  <si>
    <t>Interest Paid and Payable:</t>
  </si>
  <si>
    <t>Interest Paid and Payable</t>
  </si>
  <si>
    <t>Interest Payable:</t>
  </si>
  <si>
    <t>Dividend Cover</t>
  </si>
  <si>
    <t>Profit After Tax</t>
  </si>
  <si>
    <t>Profit after Tax:</t>
  </si>
  <si>
    <t>Dividend Paid and Payable</t>
  </si>
  <si>
    <t>Dividend:</t>
  </si>
  <si>
    <t>PROFITABILITY RATIOS</t>
  </si>
  <si>
    <t>Gross Margin</t>
  </si>
  <si>
    <t>Gross Profit</t>
  </si>
  <si>
    <t>Sales</t>
  </si>
  <si>
    <t>Net Margin</t>
  </si>
  <si>
    <t>Net Profit Before Tax</t>
  </si>
  <si>
    <t>Sales-to-Assets</t>
  </si>
  <si>
    <t>Total Assets</t>
  </si>
  <si>
    <t>Return on Assets</t>
  </si>
  <si>
    <t>EFFICIENCY RATIOS</t>
  </si>
  <si>
    <t>Inventory Turnover</t>
  </si>
  <si>
    <t>Cost of Goods Sold</t>
  </si>
  <si>
    <t>Cost of Goods Sold:</t>
  </si>
  <si>
    <t>Cost of  Goods Sold:</t>
  </si>
  <si>
    <t>Inventory</t>
  </si>
  <si>
    <t>Inventory Days</t>
  </si>
  <si>
    <t>Inventory Turnover:</t>
  </si>
  <si>
    <t>Accounts Receivable Days</t>
  </si>
  <si>
    <t>Accounts Receivable x 365</t>
  </si>
  <si>
    <t>Accounts Receivable:</t>
  </si>
  <si>
    <t>Accounts Payable Days</t>
  </si>
  <si>
    <t>Accounts Payable x 365</t>
  </si>
  <si>
    <t>Accounts Payable:</t>
  </si>
  <si>
    <t>Cost of Sales</t>
  </si>
  <si>
    <t>Cost of Sale:</t>
  </si>
  <si>
    <t>INVESTMENT RATIOS</t>
  </si>
  <si>
    <t>Earnings Per Share</t>
  </si>
  <si>
    <t>Number Shares in Issue</t>
  </si>
  <si>
    <t>Number of Shares:</t>
  </si>
  <si>
    <t>Dividend Per Share</t>
  </si>
  <si>
    <t>Total Dividend</t>
  </si>
  <si>
    <t>Number of Shares in Issue</t>
  </si>
  <si>
    <t>Dividend Yield</t>
  </si>
  <si>
    <t>Share Price:</t>
  </si>
  <si>
    <t>Share Price</t>
  </si>
  <si>
    <t>Price / Earnings Ratio</t>
  </si>
  <si>
    <t>Earnings Per Share:</t>
  </si>
  <si>
    <t>Return on Equity</t>
  </si>
  <si>
    <t>Profit before Tax</t>
  </si>
  <si>
    <t>Share Capital + Retained Earnings</t>
  </si>
  <si>
    <t>Share Capital:</t>
  </si>
  <si>
    <r>
      <t>Equity</t>
    </r>
    <r>
      <rPr>
        <sz val="8"/>
        <rFont val="Arial"/>
        <family val="2"/>
      </rPr>
      <t xml:space="preserve"> (Share Capital + Retained Earnings)</t>
    </r>
  </si>
  <si>
    <t>Retained Earnings:</t>
  </si>
  <si>
    <t>Return on Capital Employed</t>
  </si>
  <si>
    <t>Profit before Int and Tax:</t>
  </si>
  <si>
    <t>Capital Employed</t>
  </si>
  <si>
    <t>Total Assets less Current Liab</t>
  </si>
  <si>
    <t>Ratio Name</t>
  </si>
  <si>
    <t>Overall Change</t>
  </si>
  <si>
    <t>Interpretation</t>
  </si>
  <si>
    <t>Guide to Interpretation</t>
  </si>
  <si>
    <t>An increase in the ratio is considered an improvement in the liquidity of the company, a reduction is considered a reduction. A rule-of-thumb may be applied, that being a value greater than 2 is always considered very good.</t>
  </si>
  <si>
    <t>Year on Year Change</t>
  </si>
  <si>
    <t>An increase in the ratio is considered an improvement in the liquidity of the company, a reduction is considered a reduction. A rule-of-thumb may be applied, that being a value greater than 1 is always considered very good.</t>
  </si>
  <si>
    <t>High gearing is considered to be high risk, with amounts above 50% being considered very worrying. Low gearing is generally considered preferable.</t>
  </si>
  <si>
    <t>Decreases in the number of times profit covers interest payments is considered a deterioration. An increase in the number of times profit covers interest payments is an improvement.</t>
  </si>
  <si>
    <t>Decreases in the number of times profit covers dividend payments is considered a deterioration. An increase in the number of times profit covers dividend payments is an improvement.</t>
  </si>
  <si>
    <t>The higher the better. Decreases are worring, as the company will be finding it more difficult to obtain a good return on what it is selling before operational expenses are even considered</t>
  </si>
  <si>
    <t>The higher the better. Decreases are worring, as the company will be finding it more difficult to obtain a good return on what it is selling after operational expenses are even considered.</t>
  </si>
  <si>
    <t>The higher the better. The more the investment in assets is returning the better for the company.</t>
  </si>
  <si>
    <t>The higher the better. The more profit generated pre € invested in assets the better.</t>
  </si>
  <si>
    <t>The higher the number of times that the average inventory (stock) on hands turns over the better for the company. Slow moving stock is a worrying sign for a company, may be an indication of deteriorating economic conditions or obsolete stock.</t>
  </si>
  <si>
    <t>An increase The average nuber of days it takes to sell on stock/inventory improving is good, deteriorating is bad. The indications may be the same as for Inventory Turnover.</t>
  </si>
  <si>
    <t>The lower the better (up to a point). An improvement in the Receivable Days means that we are getting paid faster. Getting the figure so low that it is different to industry norms may drive customers away to competitors offering better credit terms.</t>
  </si>
  <si>
    <t>The higher the better (up to a point). The longer you obtain credit from your suppliers, the less you will need to finance your working capital. Taking too long could lead to a loss of credit and/or reputation.</t>
  </si>
  <si>
    <t>A key measure of the attractiveness of a share, the higher the amount of profit earned for each share in issue the better, and an improvement year-on-year is also very important.</t>
  </si>
  <si>
    <t>Dividends are very attractive to a particular type of shareholder and such a shareholder likes to see sustainable growth in the dividend cover. Cutting a dividend is considered very negative. An increased dividend represents managements confidence in the future performance of the company.</t>
  </si>
  <si>
    <t>The return from the payment of the dividend if an investor was to purchase a share at current market value. A high dividend yield can be attractive to new shareholders, but a low one can be an indication that the shares are accurately priced.</t>
  </si>
  <si>
    <t>The return from the profit earned if an investor was to purchase a share at current market value. High P/E ratio can be attractive, low can be an indication that the investors are not confident in the future of the company.</t>
  </si>
  <si>
    <r>
      <t xml:space="preserve">Return on </t>
    </r>
    <r>
      <rPr>
        <i/>
        <u/>
        <sz val="8"/>
        <color theme="4" tint="-0.249977111117893"/>
        <rFont val="Arial"/>
        <family val="2"/>
      </rPr>
      <t>share capital + retained reserves</t>
    </r>
    <r>
      <rPr>
        <i/>
        <sz val="8"/>
        <rFont val="Arial"/>
        <family val="2"/>
      </rPr>
      <t>. The profit generated by the amounts contributed by the shareholders. Higher is better.</t>
    </r>
  </si>
  <si>
    <r>
      <t xml:space="preserve">Return on </t>
    </r>
    <r>
      <rPr>
        <i/>
        <u/>
        <sz val="8"/>
        <color theme="4" tint="-0.249977111117893"/>
        <rFont val="Arial"/>
        <family val="2"/>
      </rPr>
      <t>share capital + retained reserves + Long-Term Liabilities</t>
    </r>
    <r>
      <rPr>
        <i/>
        <sz val="8"/>
        <rFont val="Arial"/>
        <family val="2"/>
      </rPr>
      <t>. The profit generated by the amounts contributed by the shareholders and loan capital. Higher is better.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</si>
</sst>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_(&quot;$&quot;* #,##0.00_);_(&quot;$&quot;* \(#,##0.00\);_(&quot;$&quot;* &quot;-&quot;??_);_(@_)"/>
    <numFmt numFmtId="166" formatCode="&quot;€&quot;#,##0.00"/>
    <numFmt numFmtId="167" formatCode="&quot;€&quot;#,##0"/>
    <numFmt numFmtId="168" formatCode="0.000"/>
    <numFmt numFmtId="169" formatCode="0.0\ &quot;days&quot;"/>
    <numFmt numFmtId="170" formatCode="0.00&quot; : 1&quot;"/>
    <numFmt numFmtId="171" formatCode="0.00&quot; days&quot;"/>
    <numFmt numFmtId="172" formatCode="0.00&quot; times&quot;"/>
    <numFmt numFmtId="173" formatCode="&quot;€&quot;#,##0.000"/>
    <numFmt numFmtId="174" formatCode="&quot;€&quot;#,##0.0000"/>
    <numFmt numFmtId="175" formatCode="0.000%"/>
  </numFmts>
  <fonts count="17">
    <font>
      <sz val="10"/>
      <name val="Arial"/>
    </font>
    <font>
      <sz val="10"/>
      <name val="Arial"/>
      <family val="2"/>
    </font>
    <font>
      <u/>
      <sz val="10"/>
      <name val="Arial"/>
      <family val="2"/>
    </font>
    <font>
      <b/>
      <sz val="10"/>
      <name val="Arial"/>
      <family val="2"/>
    </font>
    <font>
      <sz val="8"/>
      <name val="Arial"/>
      <family val="2"/>
    </font>
    <font>
      <sz val="16"/>
      <name val="Arial"/>
      <family val="2"/>
    </font>
    <font>
      <b/>
      <sz val="11"/>
      <name val="Arial"/>
      <family val="2"/>
    </font>
    <font>
      <i/>
      <sz val="10"/>
      <name val="Arial"/>
      <family val="2"/>
    </font>
    <font>
      <b/>
      <sz val="16"/>
      <name val="Arial"/>
      <family val="2"/>
    </font>
    <font>
      <b/>
      <sz val="18"/>
      <name val="Arial"/>
      <family val="2"/>
    </font>
    <font>
      <b/>
      <sz val="10"/>
      <color theme="4" tint="-0.499984740745262"/>
      <name val="Arial"/>
      <family val="2"/>
    </font>
    <font>
      <sz val="9"/>
      <color indexed="81"/>
      <name val="Tahoma"/>
      <family val="2"/>
    </font>
    <font>
      <b/>
      <sz val="9"/>
      <color indexed="81"/>
      <name val="Tahoma"/>
      <family val="2"/>
    </font>
    <font>
      <i/>
      <sz val="8"/>
      <name val="Arial"/>
      <family val="2"/>
    </font>
    <font>
      <i/>
      <u/>
      <sz val="8"/>
      <color theme="4" tint="-0.249977111117893"/>
      <name val="Arial"/>
      <family val="2"/>
    </font>
    <font>
      <sz val="10"/>
      <color rgb="FFFF0000"/>
      <name val="Arial"/>
      <family val="2"/>
    </font>
    <font>
      <sz val="10"/>
      <color rgb="FF000000"/>
      <name val="Tahoma"/>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s>
  <borders count="38">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style="thin">
        <color auto="1"/>
      </right>
      <top/>
      <bottom/>
      <diagonal/>
    </border>
    <border>
      <left style="thick">
        <color indexed="64"/>
      </left>
      <right/>
      <top/>
      <bottom/>
      <diagonal/>
    </border>
    <border>
      <left style="thick">
        <color indexed="64"/>
      </left>
      <right/>
      <top/>
      <bottom style="thin">
        <color indexed="64"/>
      </bottom>
      <diagonal/>
    </border>
    <border>
      <left/>
      <right/>
      <top/>
      <bottom style="thick">
        <color auto="1"/>
      </bottom>
      <diagonal/>
    </border>
    <border>
      <left style="thick">
        <color indexed="64"/>
      </left>
      <right/>
      <top/>
      <bottom style="thick">
        <color auto="1"/>
      </bottom>
      <diagonal/>
    </border>
    <border>
      <left/>
      <right style="thick">
        <color indexed="64"/>
      </right>
      <top/>
      <bottom/>
      <diagonal/>
    </border>
    <border>
      <left/>
      <right style="thick">
        <color indexed="64"/>
      </right>
      <top/>
      <bottom style="thin">
        <color auto="1"/>
      </bottom>
      <diagonal/>
    </border>
    <border>
      <left/>
      <right style="thick">
        <color indexed="64"/>
      </right>
      <top/>
      <bottom style="thick">
        <color auto="1"/>
      </bottom>
      <diagonal/>
    </border>
    <border>
      <left style="thick">
        <color auto="1"/>
      </left>
      <right/>
      <top style="thick">
        <color auto="1"/>
      </top>
      <bottom/>
      <diagonal/>
    </border>
    <border>
      <left/>
      <right style="thick">
        <color auto="1"/>
      </right>
      <top style="thick">
        <color auto="1"/>
      </top>
      <bottom/>
      <diagonal/>
    </border>
    <border>
      <left/>
      <right/>
      <top/>
      <bottom style="thin">
        <color theme="0" tint="-0.24994659260841701"/>
      </bottom>
      <diagonal/>
    </border>
    <border>
      <left/>
      <right style="thin">
        <color auto="1"/>
      </right>
      <top/>
      <bottom style="thin">
        <color theme="0" tint="-0.24994659260841701"/>
      </bottom>
      <diagonal/>
    </border>
    <border>
      <left style="thin">
        <color auto="1"/>
      </left>
      <right style="thin">
        <color auto="1"/>
      </right>
      <top/>
      <bottom style="thin">
        <color theme="0" tint="-0.24994659260841701"/>
      </bottom>
      <diagonal/>
    </border>
    <border>
      <left/>
      <right style="thin">
        <color auto="1"/>
      </right>
      <top/>
      <bottom style="medium">
        <color indexed="64"/>
      </bottom>
      <diagonal/>
    </border>
    <border>
      <left/>
      <right/>
      <top style="thin">
        <color theme="0" tint="-0.24994659260841701"/>
      </top>
      <bottom style="medium">
        <color indexed="64"/>
      </bottom>
      <diagonal/>
    </border>
    <border>
      <left/>
      <right style="thin">
        <color auto="1"/>
      </right>
      <top style="thin">
        <color theme="0" tint="-0.24994659260841701"/>
      </top>
      <bottom style="medium">
        <color indexed="64"/>
      </bottom>
      <diagonal/>
    </border>
    <border>
      <left style="thin">
        <color auto="1"/>
      </left>
      <right style="thin">
        <color auto="1"/>
      </right>
      <top style="thin">
        <color theme="0" tint="-0.24994659260841701"/>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theme="0" tint="-0.24994659260841701"/>
      </top>
      <bottom/>
      <diagonal/>
    </border>
    <border>
      <left style="thin">
        <color auto="1"/>
      </left>
      <right style="thin">
        <color auto="1"/>
      </right>
      <top style="medium">
        <color indexed="64"/>
      </top>
      <bottom/>
      <diagonal/>
    </border>
    <border>
      <left/>
      <right/>
      <top style="medium">
        <color indexed="64"/>
      </top>
      <bottom style="thin">
        <color theme="0" tint="-0.24994659260841701"/>
      </bottom>
      <diagonal/>
    </border>
    <border>
      <left/>
      <right style="thin">
        <color auto="1"/>
      </right>
      <top style="medium">
        <color indexed="64"/>
      </top>
      <bottom style="thin">
        <color theme="0" tint="-0.24994659260841701"/>
      </bottom>
      <diagonal/>
    </border>
    <border>
      <left style="thin">
        <color auto="1"/>
      </left>
      <right style="thin">
        <color auto="1"/>
      </right>
      <top style="medium">
        <color indexed="64"/>
      </top>
      <bottom style="thin">
        <color theme="0" tint="-0.24994659260841701"/>
      </bottom>
      <diagonal/>
    </border>
    <border>
      <left style="thin">
        <color auto="1"/>
      </left>
      <right/>
      <top style="medium">
        <color indexed="64"/>
      </top>
      <bottom/>
      <diagonal/>
    </border>
    <border>
      <left/>
      <right/>
      <top style="medium">
        <color indexed="64"/>
      </top>
      <bottom/>
      <diagonal/>
    </border>
    <border>
      <left style="thin">
        <color auto="1"/>
      </left>
      <right/>
      <top/>
      <bottom style="medium">
        <color indexed="64"/>
      </bottom>
      <diagonal/>
    </border>
    <border>
      <left/>
      <right/>
      <top/>
      <bottom style="medium">
        <color indexed="64"/>
      </bottom>
      <diagonal/>
    </border>
    <border>
      <left/>
      <right style="thin">
        <color auto="1"/>
      </right>
      <top style="medium">
        <color indexed="64"/>
      </top>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216">
    <xf numFmtId="0" fontId="0" fillId="0" borderId="0" xfId="0"/>
    <xf numFmtId="0" fontId="3" fillId="0" borderId="0" xfId="0" applyFont="1"/>
    <xf numFmtId="0" fontId="5" fillId="0" borderId="0" xfId="0" applyFont="1"/>
    <xf numFmtId="0" fontId="8" fillId="0" borderId="0" xfId="0" applyFont="1"/>
    <xf numFmtId="0" fontId="3" fillId="2" borderId="1" xfId="0" applyFont="1" applyFill="1" applyBorder="1" applyAlignment="1">
      <alignment vertical="top"/>
    </xf>
    <xf numFmtId="0" fontId="0" fillId="0" borderId="0" xfId="0" applyAlignment="1">
      <alignment vertical="top"/>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wrapText="1"/>
    </xf>
    <xf numFmtId="0" fontId="0" fillId="0" borderId="0" xfId="0" applyAlignment="1">
      <alignment vertical="top" wrapText="1"/>
    </xf>
    <xf numFmtId="0" fontId="10" fillId="2" borderId="4" xfId="0" applyFont="1" applyFill="1" applyBorder="1" applyAlignment="1">
      <alignment vertical="top"/>
    </xf>
    <xf numFmtId="170" fontId="0" fillId="0" borderId="4" xfId="0" applyNumberFormat="1" applyBorder="1" applyAlignment="1">
      <alignment vertical="top"/>
    </xf>
    <xf numFmtId="0" fontId="0" fillId="0" borderId="5" xfId="0" applyBorder="1" applyAlignment="1">
      <alignment vertical="top"/>
    </xf>
    <xf numFmtId="0" fontId="0" fillId="0" borderId="6" xfId="0" applyBorder="1" applyAlignment="1">
      <alignment vertical="top" wrapText="1"/>
    </xf>
    <xf numFmtId="170" fontId="0" fillId="0" borderId="7" xfId="0" applyNumberFormat="1" applyBorder="1" applyAlignment="1">
      <alignment vertical="top"/>
    </xf>
    <xf numFmtId="0" fontId="0" fillId="0" borderId="9" xfId="0" applyBorder="1" applyAlignment="1">
      <alignment vertical="top" wrapText="1"/>
    </xf>
    <xf numFmtId="172" fontId="0" fillId="0" borderId="7" xfId="0" applyNumberFormat="1" applyBorder="1" applyAlignment="1">
      <alignment vertical="top"/>
    </xf>
    <xf numFmtId="0" fontId="0" fillId="0" borderId="7" xfId="0" applyBorder="1" applyAlignment="1">
      <alignment vertical="top"/>
    </xf>
    <xf numFmtId="0" fontId="10" fillId="2" borderId="7" xfId="0" applyFont="1" applyFill="1" applyBorder="1" applyAlignment="1">
      <alignment vertical="top"/>
    </xf>
    <xf numFmtId="10" fontId="0" fillId="0" borderId="7" xfId="0" applyNumberFormat="1" applyBorder="1" applyAlignment="1">
      <alignment vertical="top"/>
    </xf>
    <xf numFmtId="0" fontId="6" fillId="3" borderId="0" xfId="0" applyFont="1" applyFill="1"/>
    <xf numFmtId="0" fontId="0" fillId="3" borderId="0" xfId="0" applyFill="1"/>
    <xf numFmtId="0" fontId="7" fillId="3" borderId="0" xfId="0" applyFont="1" applyFill="1"/>
    <xf numFmtId="167" fontId="0" fillId="3" borderId="1" xfId="2" applyNumberFormat="1" applyFont="1" applyFill="1" applyBorder="1" applyAlignment="1">
      <alignment horizontal="center"/>
    </xf>
    <xf numFmtId="167" fontId="0" fillId="3" borderId="0" xfId="0" applyNumberFormat="1" applyFill="1"/>
    <xf numFmtId="0" fontId="0" fillId="3" borderId="0" xfId="0" applyFill="1" applyAlignment="1">
      <alignment horizontal="center"/>
    </xf>
    <xf numFmtId="167" fontId="0" fillId="3" borderId="0" xfId="2" applyNumberFormat="1" applyFont="1" applyFill="1" applyAlignment="1">
      <alignment horizontal="center"/>
    </xf>
    <xf numFmtId="2" fontId="3" fillId="3" borderId="0" xfId="0" applyNumberFormat="1" applyFont="1" applyFill="1" applyAlignment="1">
      <alignment horizontal="center" vertical="center"/>
    </xf>
    <xf numFmtId="167" fontId="0" fillId="3" borderId="0" xfId="0" applyNumberFormat="1" applyFill="1" applyAlignment="1">
      <alignment horizontal="center"/>
    </xf>
    <xf numFmtId="0" fontId="0" fillId="3" borderId="1" xfId="0" applyFill="1" applyBorder="1" applyAlignment="1">
      <alignment horizontal="center"/>
    </xf>
    <xf numFmtId="167" fontId="2" fillId="3" borderId="0" xfId="0" applyNumberFormat="1" applyFont="1" applyFill="1"/>
    <xf numFmtId="0" fontId="0" fillId="3" borderId="1" xfId="0" applyFill="1" applyBorder="1" applyAlignment="1">
      <alignment horizontal="center" vertical="top"/>
    </xf>
    <xf numFmtId="167" fontId="0" fillId="3" borderId="1" xfId="0" applyNumberFormat="1" applyFill="1" applyBorder="1" applyAlignment="1">
      <alignment horizontal="center" vertical="top"/>
    </xf>
    <xf numFmtId="0" fontId="0" fillId="3" borderId="0" xfId="0" applyFill="1" applyAlignment="1">
      <alignment horizontal="center" vertical="top"/>
    </xf>
    <xf numFmtId="167" fontId="0" fillId="3" borderId="0" xfId="0" applyNumberFormat="1" applyFill="1" applyAlignment="1">
      <alignment horizontal="center" vertical="top"/>
    </xf>
    <xf numFmtId="167" fontId="0" fillId="3" borderId="0" xfId="2" applyNumberFormat="1" applyFont="1" applyFill="1"/>
    <xf numFmtId="168" fontId="3" fillId="3" borderId="0" xfId="0" applyNumberFormat="1" applyFont="1" applyFill="1" applyAlignment="1">
      <alignment horizontal="center" vertical="center"/>
    </xf>
    <xf numFmtId="167" fontId="0" fillId="3" borderId="1" xfId="2" applyNumberFormat="1" applyFont="1" applyFill="1" applyBorder="1" applyAlignment="1">
      <alignment horizontal="center" vertical="top"/>
    </xf>
    <xf numFmtId="167" fontId="0" fillId="3" borderId="0" xfId="2" applyNumberFormat="1" applyFont="1" applyFill="1" applyAlignment="1">
      <alignment horizontal="center" vertical="top"/>
    </xf>
    <xf numFmtId="166" fontId="0" fillId="3" borderId="0" xfId="2" applyNumberFormat="1" applyFont="1" applyFill="1" applyAlignment="1">
      <alignment horizontal="center" vertical="top"/>
    </xf>
    <xf numFmtId="166" fontId="0" fillId="3" borderId="1" xfId="2" applyNumberFormat="1" applyFont="1" applyFill="1" applyBorder="1" applyAlignment="1">
      <alignment horizontal="center" vertical="top"/>
    </xf>
    <xf numFmtId="1" fontId="0" fillId="3" borderId="1" xfId="1" applyNumberFormat="1" applyFont="1" applyFill="1" applyBorder="1" applyAlignment="1">
      <alignment horizontal="center" vertical="top"/>
    </xf>
    <xf numFmtId="168" fontId="0" fillId="3" borderId="0" xfId="0" applyNumberFormat="1" applyFill="1"/>
    <xf numFmtId="2" fontId="0" fillId="3" borderId="0" xfId="2" applyNumberFormat="1" applyFont="1" applyFill="1" applyAlignment="1">
      <alignment horizontal="center" vertical="top"/>
    </xf>
    <xf numFmtId="166" fontId="0" fillId="3" borderId="1" xfId="0" applyNumberFormat="1" applyFill="1" applyBorder="1" applyAlignment="1">
      <alignment horizontal="center" vertical="top"/>
    </xf>
    <xf numFmtId="166" fontId="0" fillId="3" borderId="0" xfId="0" applyNumberFormat="1" applyFill="1" applyAlignment="1">
      <alignment horizontal="center" vertical="top"/>
    </xf>
    <xf numFmtId="0" fontId="6" fillId="4" borderId="0" xfId="0" applyFont="1" applyFill="1"/>
    <xf numFmtId="0" fontId="0" fillId="4" borderId="0" xfId="0" applyFill="1"/>
    <xf numFmtId="0" fontId="3" fillId="4" borderId="0" xfId="0" applyFont="1" applyFill="1"/>
    <xf numFmtId="0" fontId="7" fillId="4" borderId="0" xfId="0" applyFont="1" applyFill="1"/>
    <xf numFmtId="0" fontId="1" fillId="4" borderId="1" xfId="0" applyFont="1" applyFill="1" applyBorder="1" applyAlignment="1">
      <alignment horizontal="center"/>
    </xf>
    <xf numFmtId="167" fontId="0" fillId="4" borderId="1" xfId="2" applyNumberFormat="1" applyFont="1" applyFill="1" applyBorder="1" applyAlignment="1">
      <alignment horizontal="center"/>
    </xf>
    <xf numFmtId="167" fontId="0" fillId="4" borderId="0" xfId="0" applyNumberFormat="1" applyFill="1"/>
    <xf numFmtId="0" fontId="0" fillId="4" borderId="0" xfId="0" applyFill="1" applyAlignment="1">
      <alignment horizontal="center"/>
    </xf>
    <xf numFmtId="167" fontId="0" fillId="4" borderId="0" xfId="2" applyNumberFormat="1" applyFont="1" applyFill="1" applyAlignment="1">
      <alignment horizontal="center"/>
    </xf>
    <xf numFmtId="2" fontId="3" fillId="4" borderId="0" xfId="0" applyNumberFormat="1" applyFont="1" applyFill="1" applyAlignment="1">
      <alignment horizontal="center" vertical="center"/>
    </xf>
    <xf numFmtId="167" fontId="0" fillId="4" borderId="0" xfId="0" applyNumberFormat="1" applyFill="1" applyAlignment="1">
      <alignment horizontal="center"/>
    </xf>
    <xf numFmtId="0" fontId="0" fillId="4" borderId="1" xfId="0" applyFill="1" applyBorder="1" applyAlignment="1">
      <alignment horizontal="center"/>
    </xf>
    <xf numFmtId="167" fontId="2" fillId="4" borderId="0" xfId="0" applyNumberFormat="1" applyFont="1" applyFill="1"/>
    <xf numFmtId="0" fontId="0" fillId="4" borderId="1" xfId="0" applyFill="1" applyBorder="1" applyAlignment="1">
      <alignment horizontal="center" vertical="top"/>
    </xf>
    <xf numFmtId="167" fontId="0" fillId="4" borderId="1" xfId="0" applyNumberFormat="1" applyFill="1" applyBorder="1" applyAlignment="1">
      <alignment horizontal="center" vertical="top"/>
    </xf>
    <xf numFmtId="0" fontId="0" fillId="4" borderId="0" xfId="0" applyFill="1" applyAlignment="1">
      <alignment horizontal="center" vertical="top"/>
    </xf>
    <xf numFmtId="167" fontId="0" fillId="4" borderId="0" xfId="0" applyNumberFormat="1" applyFill="1" applyAlignment="1">
      <alignment horizontal="center" vertical="top"/>
    </xf>
    <xf numFmtId="167" fontId="0" fillId="4" borderId="0" xfId="2" applyNumberFormat="1" applyFont="1" applyFill="1"/>
    <xf numFmtId="168" fontId="3" fillId="4" borderId="0" xfId="0" applyNumberFormat="1" applyFont="1" applyFill="1" applyAlignment="1">
      <alignment horizontal="center" vertical="center"/>
    </xf>
    <xf numFmtId="167" fontId="0" fillId="4" borderId="1" xfId="2" applyNumberFormat="1" applyFont="1" applyFill="1" applyBorder="1" applyAlignment="1">
      <alignment horizontal="center" vertical="top"/>
    </xf>
    <xf numFmtId="167" fontId="0" fillId="4" borderId="0" xfId="2" applyNumberFormat="1" applyFont="1" applyFill="1" applyAlignment="1">
      <alignment horizontal="center" vertical="top"/>
    </xf>
    <xf numFmtId="166" fontId="0" fillId="4" borderId="0" xfId="2" applyNumberFormat="1" applyFont="1" applyFill="1" applyAlignment="1">
      <alignment horizontal="center" vertical="top"/>
    </xf>
    <xf numFmtId="166" fontId="0" fillId="4" borderId="1" xfId="2" applyNumberFormat="1" applyFont="1" applyFill="1" applyBorder="1" applyAlignment="1">
      <alignment horizontal="center" vertical="top"/>
    </xf>
    <xf numFmtId="1" fontId="0" fillId="4" borderId="1" xfId="1" applyNumberFormat="1" applyFont="1" applyFill="1" applyBorder="1" applyAlignment="1">
      <alignment horizontal="center" vertical="top"/>
    </xf>
    <xf numFmtId="168" fontId="0" fillId="4" borderId="0" xfId="0" applyNumberFormat="1" applyFill="1"/>
    <xf numFmtId="2" fontId="0" fillId="4" borderId="0" xfId="2" applyNumberFormat="1" applyFont="1" applyFill="1" applyAlignment="1">
      <alignment horizontal="center" vertical="top"/>
    </xf>
    <xf numFmtId="166" fontId="0" fillId="4" borderId="1" xfId="0" applyNumberFormat="1" applyFill="1" applyBorder="1" applyAlignment="1">
      <alignment horizontal="center" vertical="top"/>
    </xf>
    <xf numFmtId="166" fontId="0" fillId="4" borderId="0" xfId="0" applyNumberFormat="1" applyFill="1" applyAlignment="1">
      <alignment horizontal="center" vertical="top"/>
    </xf>
    <xf numFmtId="10" fontId="1" fillId="0" borderId="8" xfId="3" applyNumberFormat="1" applyBorder="1" applyAlignment="1">
      <alignment vertical="top"/>
    </xf>
    <xf numFmtId="0" fontId="3" fillId="4" borderId="0" xfId="0" applyFont="1" applyFill="1" applyAlignment="1">
      <alignment horizontal="center" vertical="center"/>
    </xf>
    <xf numFmtId="0" fontId="3" fillId="3" borderId="0" xfId="0" applyFont="1" applyFill="1" applyAlignment="1">
      <alignment horizontal="center" vertical="center"/>
    </xf>
    <xf numFmtId="0" fontId="1" fillId="3" borderId="0" xfId="0" applyFont="1" applyFill="1" applyAlignment="1">
      <alignment horizontal="center"/>
    </xf>
    <xf numFmtId="0" fontId="1" fillId="4" borderId="0" xfId="0" applyFont="1" applyFill="1" applyAlignment="1">
      <alignment horizontal="center"/>
    </xf>
    <xf numFmtId="0" fontId="3" fillId="6" borderId="11" xfId="0" applyFont="1" applyFill="1" applyBorder="1"/>
    <xf numFmtId="0" fontId="3" fillId="6" borderId="11" xfId="0" applyFont="1" applyFill="1" applyBorder="1" applyAlignment="1">
      <alignment horizontal="right"/>
    </xf>
    <xf numFmtId="0" fontId="0" fillId="3" borderId="1" xfId="0" applyFill="1" applyBorder="1"/>
    <xf numFmtId="0" fontId="3" fillId="6" borderId="12" xfId="0" applyFont="1" applyFill="1" applyBorder="1" applyAlignment="1">
      <alignment horizontal="right"/>
    </xf>
    <xf numFmtId="0" fontId="0" fillId="0" borderId="1" xfId="0" applyBorder="1"/>
    <xf numFmtId="0" fontId="0" fillId="4" borderId="1" xfId="0"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3" borderId="13" xfId="0" applyFill="1" applyBorder="1"/>
    <xf numFmtId="0" fontId="0" fillId="3" borderId="13" xfId="0" applyFill="1" applyBorder="1" applyAlignment="1">
      <alignment horizontal="center" vertical="top"/>
    </xf>
    <xf numFmtId="167" fontId="0" fillId="3" borderId="13" xfId="0" applyNumberFormat="1" applyFill="1" applyBorder="1" applyAlignment="1">
      <alignment horizontal="center" vertical="top"/>
    </xf>
    <xf numFmtId="0" fontId="3" fillId="6" borderId="14" xfId="0" applyFont="1" applyFill="1" applyBorder="1" applyAlignment="1">
      <alignment horizontal="right"/>
    </xf>
    <xf numFmtId="0" fontId="0" fillId="0" borderId="13" xfId="0" applyBorder="1"/>
    <xf numFmtId="0" fontId="0" fillId="4" borderId="13" xfId="0" applyFill="1" applyBorder="1"/>
    <xf numFmtId="0" fontId="0" fillId="4" borderId="13" xfId="0" applyFill="1" applyBorder="1" applyAlignment="1">
      <alignment horizontal="center" vertical="top"/>
    </xf>
    <xf numFmtId="167" fontId="0" fillId="4" borderId="13" xfId="0" applyNumberFormat="1" applyFill="1" applyBorder="1" applyAlignment="1">
      <alignment horizontal="center" vertical="top"/>
    </xf>
    <xf numFmtId="0" fontId="3" fillId="7" borderId="11" xfId="0" applyFont="1" applyFill="1" applyBorder="1" applyAlignment="1">
      <alignment horizontal="right"/>
    </xf>
    <xf numFmtId="0" fontId="3" fillId="7" borderId="12" xfId="0" applyFont="1" applyFill="1" applyBorder="1" applyAlignment="1">
      <alignment horizontal="right"/>
    </xf>
    <xf numFmtId="0" fontId="3" fillId="7" borderId="14" xfId="0" applyFont="1" applyFill="1" applyBorder="1" applyAlignment="1">
      <alignment horizontal="right"/>
    </xf>
    <xf numFmtId="167" fontId="0" fillId="5" borderId="15" xfId="0" applyNumberFormat="1" applyFill="1" applyBorder="1"/>
    <xf numFmtId="167" fontId="0" fillId="7" borderId="15" xfId="0" applyNumberFormat="1" applyFill="1" applyBorder="1"/>
    <xf numFmtId="0" fontId="0" fillId="7" borderId="15" xfId="0" applyFill="1" applyBorder="1"/>
    <xf numFmtId="0" fontId="0" fillId="7" borderId="16" xfId="0" applyFill="1" applyBorder="1"/>
    <xf numFmtId="168" fontId="0" fillId="7" borderId="15" xfId="0" applyNumberFormat="1" applyFill="1" applyBorder="1"/>
    <xf numFmtId="1" fontId="0" fillId="5" borderId="15" xfId="0" applyNumberFormat="1" applyFill="1" applyBorder="1"/>
    <xf numFmtId="1" fontId="0" fillId="7" borderId="15" xfId="0" applyNumberFormat="1" applyFill="1" applyBorder="1"/>
    <xf numFmtId="166" fontId="0" fillId="5" borderId="15" xfId="0" applyNumberFormat="1" applyFill="1" applyBorder="1"/>
    <xf numFmtId="167" fontId="0" fillId="5" borderId="17" xfId="0" applyNumberFormat="1" applyFill="1" applyBorder="1"/>
    <xf numFmtId="0" fontId="0" fillId="6" borderId="15" xfId="0" applyFill="1" applyBorder="1"/>
    <xf numFmtId="167" fontId="0" fillId="6" borderId="15" xfId="0" applyNumberFormat="1" applyFill="1" applyBorder="1"/>
    <xf numFmtId="0" fontId="0" fillId="6" borderId="16" xfId="0" applyFill="1" applyBorder="1"/>
    <xf numFmtId="168" fontId="0" fillId="6" borderId="15" xfId="0" applyNumberFormat="1" applyFill="1" applyBorder="1"/>
    <xf numFmtId="1" fontId="0" fillId="6" borderId="15" xfId="0" applyNumberFormat="1" applyFill="1" applyBorder="1"/>
    <xf numFmtId="0" fontId="3" fillId="0" borderId="3" xfId="0" applyFont="1" applyBorder="1" applyAlignment="1">
      <alignment vertical="top"/>
    </xf>
    <xf numFmtId="0" fontId="0" fillId="0" borderId="6" xfId="0" applyBorder="1" applyAlignment="1">
      <alignment vertical="top"/>
    </xf>
    <xf numFmtId="170" fontId="0" fillId="0" borderId="9" xfId="0" applyNumberFormat="1" applyBorder="1" applyAlignment="1">
      <alignment vertical="top"/>
    </xf>
    <xf numFmtId="172" fontId="0" fillId="0" borderId="9" xfId="0" applyNumberFormat="1" applyBorder="1" applyAlignment="1">
      <alignment vertical="top"/>
    </xf>
    <xf numFmtId="0" fontId="0" fillId="0" borderId="9" xfId="0" applyBorder="1" applyAlignment="1">
      <alignment vertical="top"/>
    </xf>
    <xf numFmtId="10" fontId="0" fillId="0" borderId="9" xfId="0" applyNumberFormat="1" applyBorder="1" applyAlignment="1">
      <alignment vertical="top"/>
    </xf>
    <xf numFmtId="170" fontId="0" fillId="0" borderId="20" xfId="0" applyNumberFormat="1" applyBorder="1" applyAlignment="1">
      <alignment vertical="top"/>
    </xf>
    <xf numFmtId="170" fontId="0" fillId="0" borderId="21" xfId="0" applyNumberFormat="1" applyBorder="1" applyAlignment="1">
      <alignment vertical="top"/>
    </xf>
    <xf numFmtId="10" fontId="1" fillId="0" borderId="22" xfId="3" applyNumberFormat="1" applyBorder="1" applyAlignment="1">
      <alignment vertical="top"/>
    </xf>
    <xf numFmtId="0" fontId="3" fillId="0" borderId="2" xfId="0" applyFont="1" applyBorder="1" applyAlignment="1">
      <alignment vertical="top" wrapText="1"/>
    </xf>
    <xf numFmtId="0" fontId="4" fillId="0" borderId="10" xfId="0" applyFont="1" applyBorder="1" applyAlignment="1">
      <alignment vertical="top"/>
    </xf>
    <xf numFmtId="0" fontId="13" fillId="0" borderId="10" xfId="0" applyFont="1" applyBorder="1" applyAlignment="1">
      <alignment vertical="top"/>
    </xf>
    <xf numFmtId="9" fontId="0" fillId="0" borderId="20" xfId="0" applyNumberFormat="1" applyBorder="1" applyAlignment="1">
      <alignment vertical="top"/>
    </xf>
    <xf numFmtId="9" fontId="0" fillId="0" borderId="21" xfId="0" applyNumberFormat="1" applyBorder="1" applyAlignment="1">
      <alignment vertical="top"/>
    </xf>
    <xf numFmtId="172" fontId="0" fillId="0" borderId="20" xfId="0" applyNumberFormat="1" applyBorder="1" applyAlignment="1">
      <alignment vertical="top"/>
    </xf>
    <xf numFmtId="172" fontId="0" fillId="0" borderId="21" xfId="0" applyNumberFormat="1" applyBorder="1" applyAlignment="1">
      <alignment vertical="top"/>
    </xf>
    <xf numFmtId="10" fontId="0" fillId="0" borderId="20" xfId="0" applyNumberFormat="1" applyBorder="1" applyAlignment="1">
      <alignment vertical="top"/>
    </xf>
    <xf numFmtId="10" fontId="0" fillId="0" borderId="21" xfId="0" applyNumberFormat="1" applyBorder="1" applyAlignment="1">
      <alignment vertical="top"/>
    </xf>
    <xf numFmtId="10" fontId="1" fillId="8" borderId="26" xfId="3" applyNumberFormat="1" applyFill="1" applyBorder="1" applyAlignment="1">
      <alignment vertical="top"/>
    </xf>
    <xf numFmtId="0" fontId="3" fillId="2" borderId="7" xfId="0" applyFont="1" applyFill="1" applyBorder="1" applyAlignment="1">
      <alignment vertical="top"/>
    </xf>
    <xf numFmtId="0" fontId="3" fillId="2" borderId="20" xfId="0" applyFont="1" applyFill="1" applyBorder="1" applyAlignment="1">
      <alignment vertical="top"/>
    </xf>
    <xf numFmtId="0" fontId="7" fillId="0" borderId="24" xfId="0" applyFont="1" applyBorder="1" applyAlignment="1">
      <alignment vertical="top"/>
    </xf>
    <xf numFmtId="170" fontId="7" fillId="8" borderId="24" xfId="0" applyNumberFormat="1" applyFont="1" applyFill="1" applyBorder="1" applyAlignment="1">
      <alignment vertical="top"/>
    </xf>
    <xf numFmtId="10" fontId="7" fillId="0" borderId="24" xfId="3" applyNumberFormat="1" applyFont="1" applyBorder="1" applyAlignment="1">
      <alignment vertical="top"/>
    </xf>
    <xf numFmtId="9" fontId="7" fillId="0" borderId="25" xfId="3" applyFont="1" applyBorder="1" applyAlignment="1">
      <alignment vertical="top"/>
    </xf>
    <xf numFmtId="10" fontId="7" fillId="0" borderId="25" xfId="3" applyNumberFormat="1" applyFont="1" applyBorder="1" applyAlignment="1">
      <alignment vertical="top"/>
    </xf>
    <xf numFmtId="9" fontId="7" fillId="8" borderId="24" xfId="0" applyNumberFormat="1" applyFont="1" applyFill="1" applyBorder="1" applyAlignment="1">
      <alignment vertical="top"/>
    </xf>
    <xf numFmtId="172" fontId="7" fillId="8" borderId="24" xfId="0" applyNumberFormat="1" applyFont="1" applyFill="1" applyBorder="1" applyAlignment="1">
      <alignment vertical="top"/>
    </xf>
    <xf numFmtId="10" fontId="3" fillId="0" borderId="8" xfId="3" applyNumberFormat="1" applyFont="1" applyBorder="1" applyAlignment="1">
      <alignment vertical="top"/>
    </xf>
    <xf numFmtId="10" fontId="3" fillId="8" borderId="26" xfId="3" applyNumberFormat="1" applyFont="1" applyFill="1" applyBorder="1" applyAlignment="1">
      <alignment vertical="top"/>
    </xf>
    <xf numFmtId="10" fontId="3" fillId="0" borderId="22" xfId="3" applyNumberFormat="1" applyFont="1" applyBorder="1" applyAlignment="1">
      <alignment vertical="top"/>
    </xf>
    <xf numFmtId="10" fontId="7" fillId="8" borderId="24" xfId="0" applyNumberFormat="1" applyFont="1" applyFill="1" applyBorder="1" applyAlignment="1">
      <alignment vertical="top"/>
    </xf>
    <xf numFmtId="10" fontId="7" fillId="8" borderId="26" xfId="3" applyNumberFormat="1" applyFont="1" applyFill="1" applyBorder="1" applyAlignment="1">
      <alignment vertical="top"/>
    </xf>
    <xf numFmtId="0" fontId="3" fillId="2" borderId="30" xfId="0" applyFont="1" applyFill="1" applyBorder="1" applyAlignment="1">
      <alignment vertical="top"/>
    </xf>
    <xf numFmtId="10" fontId="0" fillId="0" borderId="30" xfId="0" applyNumberFormat="1" applyBorder="1" applyAlignment="1">
      <alignment vertical="top"/>
    </xf>
    <xf numFmtId="10" fontId="0" fillId="0" borderId="31" xfId="0" applyNumberFormat="1" applyBorder="1" applyAlignment="1">
      <alignment vertical="top"/>
    </xf>
    <xf numFmtId="10" fontId="1" fillId="0" borderId="32" xfId="3" applyNumberFormat="1" applyBorder="1" applyAlignment="1">
      <alignment vertical="top"/>
    </xf>
    <xf numFmtId="9" fontId="0" fillId="0" borderId="30" xfId="0" applyNumberFormat="1" applyBorder="1" applyAlignment="1">
      <alignment vertical="top"/>
    </xf>
    <xf numFmtId="9" fontId="0" fillId="0" borderId="31" xfId="0" applyNumberFormat="1" applyBorder="1" applyAlignment="1">
      <alignment vertical="top"/>
    </xf>
    <xf numFmtId="171" fontId="0" fillId="0" borderId="20" xfId="0" applyNumberFormat="1" applyBorder="1" applyAlignment="1">
      <alignment vertical="top"/>
    </xf>
    <xf numFmtId="171" fontId="0" fillId="0" borderId="21" xfId="0" applyNumberFormat="1" applyBorder="1" applyAlignment="1">
      <alignment vertical="top"/>
    </xf>
    <xf numFmtId="171" fontId="0" fillId="0" borderId="30" xfId="0" applyNumberFormat="1" applyBorder="1" applyAlignment="1">
      <alignment vertical="top"/>
    </xf>
    <xf numFmtId="171" fontId="0" fillId="0" borderId="31" xfId="0" applyNumberFormat="1" applyBorder="1" applyAlignment="1">
      <alignment vertical="top"/>
    </xf>
    <xf numFmtId="0" fontId="7" fillId="0" borderId="36" xfId="0" applyFont="1" applyBorder="1" applyAlignment="1">
      <alignment vertical="top"/>
    </xf>
    <xf numFmtId="10" fontId="7" fillId="8" borderId="36" xfId="0" applyNumberFormat="1" applyFont="1" applyFill="1" applyBorder="1" applyAlignment="1">
      <alignment vertical="top"/>
    </xf>
    <xf numFmtId="10" fontId="7" fillId="0" borderId="36" xfId="3" applyNumberFormat="1" applyFont="1" applyBorder="1" applyAlignment="1">
      <alignment vertical="top"/>
    </xf>
    <xf numFmtId="10" fontId="7" fillId="0" borderId="23" xfId="3" applyNumberFormat="1" applyFont="1" applyBorder="1" applyAlignment="1">
      <alignment vertical="top"/>
    </xf>
    <xf numFmtId="10" fontId="1" fillId="8" borderId="27" xfId="3" applyNumberFormat="1" applyFill="1" applyBorder="1" applyAlignment="1">
      <alignment vertical="top"/>
    </xf>
    <xf numFmtId="10" fontId="1" fillId="0" borderId="29" xfId="3" applyNumberFormat="1" applyBorder="1" applyAlignment="1">
      <alignment vertical="top"/>
    </xf>
    <xf numFmtId="0" fontId="3" fillId="2" borderId="34" xfId="0" applyFont="1" applyFill="1" applyBorder="1" applyAlignment="1">
      <alignment vertical="top"/>
    </xf>
    <xf numFmtId="174" fontId="1" fillId="0" borderId="7" xfId="2" applyNumberFormat="1" applyBorder="1" applyAlignment="1">
      <alignment vertical="top"/>
    </xf>
    <xf numFmtId="174" fontId="1" fillId="0" borderId="9" xfId="2" applyNumberFormat="1" applyBorder="1" applyAlignment="1">
      <alignment vertical="top"/>
    </xf>
    <xf numFmtId="10" fontId="0" fillId="0" borderId="34" xfId="0" applyNumberFormat="1" applyBorder="1" applyAlignment="1">
      <alignment vertical="top"/>
    </xf>
    <xf numFmtId="10" fontId="0" fillId="0" borderId="37" xfId="0" applyNumberFormat="1" applyBorder="1" applyAlignment="1">
      <alignment vertical="top"/>
    </xf>
    <xf numFmtId="175" fontId="0" fillId="0" borderId="20" xfId="0" applyNumberFormat="1" applyBorder="1" applyAlignment="1">
      <alignment vertical="top"/>
    </xf>
    <xf numFmtId="175" fontId="0" fillId="0" borderId="21" xfId="0" applyNumberFormat="1" applyBorder="1" applyAlignment="1">
      <alignment vertical="top"/>
    </xf>
    <xf numFmtId="174" fontId="1" fillId="0" borderId="30" xfId="2" applyNumberFormat="1" applyBorder="1" applyAlignment="1">
      <alignment vertical="top"/>
    </xf>
    <xf numFmtId="174" fontId="1" fillId="0" borderId="31" xfId="2" applyNumberFormat="1" applyBorder="1" applyAlignment="1">
      <alignment vertical="top"/>
    </xf>
    <xf numFmtId="0" fontId="1" fillId="0" borderId="0" xfId="0" applyFont="1"/>
    <xf numFmtId="0" fontId="15" fillId="0" borderId="0" xfId="0" applyFont="1"/>
    <xf numFmtId="0" fontId="1" fillId="4" borderId="1" xfId="0" applyFont="1" applyFill="1" applyBorder="1" applyAlignment="1">
      <alignment horizontal="center" vertical="top"/>
    </xf>
    <xf numFmtId="0" fontId="1" fillId="4" borderId="0" xfId="0" applyFont="1" applyFill="1" applyAlignment="1">
      <alignment horizontal="center" vertical="top"/>
    </xf>
    <xf numFmtId="0" fontId="1" fillId="3" borderId="0" xfId="0" applyFont="1" applyFill="1" applyAlignment="1">
      <alignment horizontal="center" vertical="top"/>
    </xf>
    <xf numFmtId="170" fontId="3" fillId="3" borderId="0" xfId="0" applyNumberFormat="1" applyFont="1" applyFill="1" applyAlignment="1">
      <alignment horizontal="center" vertical="center"/>
    </xf>
    <xf numFmtId="170" fontId="3" fillId="4" borderId="0" xfId="0" applyNumberFormat="1" applyFont="1" applyFill="1" applyAlignment="1">
      <alignment horizontal="center" vertical="center"/>
    </xf>
    <xf numFmtId="10" fontId="3" fillId="3" borderId="0" xfId="3" applyNumberFormat="1" applyFont="1" applyFill="1" applyAlignment="1">
      <alignment horizontal="center" vertical="center"/>
    </xf>
    <xf numFmtId="10" fontId="3" fillId="4" borderId="0" xfId="3" applyNumberFormat="1" applyFont="1" applyFill="1" applyAlignment="1">
      <alignment horizontal="center" vertical="center"/>
    </xf>
    <xf numFmtId="10" fontId="3" fillId="3" borderId="0" xfId="3" applyNumberFormat="1" applyFont="1" applyFill="1" applyBorder="1" applyAlignment="1">
      <alignment horizontal="center" vertical="center"/>
    </xf>
    <xf numFmtId="10" fontId="3" fillId="3" borderId="13" xfId="3" applyNumberFormat="1" applyFont="1" applyFill="1" applyBorder="1" applyAlignment="1">
      <alignment horizontal="center" vertical="center"/>
    </xf>
    <xf numFmtId="10" fontId="3" fillId="4" borderId="0" xfId="3" applyNumberFormat="1" applyFont="1" applyFill="1" applyBorder="1" applyAlignment="1">
      <alignment horizontal="center" vertical="center"/>
    </xf>
    <xf numFmtId="10" fontId="3" fillId="4" borderId="13" xfId="3" applyNumberFormat="1" applyFont="1" applyFill="1" applyBorder="1" applyAlignment="1">
      <alignment horizontal="center" vertical="center"/>
    </xf>
    <xf numFmtId="166" fontId="3" fillId="3" borderId="0" xfId="0" applyNumberFormat="1" applyFont="1" applyFill="1" applyAlignment="1">
      <alignment horizontal="center" vertical="center"/>
    </xf>
    <xf numFmtId="0" fontId="3" fillId="3" borderId="0" xfId="0" applyFont="1" applyFill="1" applyAlignment="1">
      <alignment horizontal="center" vertical="center"/>
    </xf>
    <xf numFmtId="166" fontId="3" fillId="4" borderId="0" xfId="0" applyNumberFormat="1" applyFont="1" applyFill="1" applyAlignment="1">
      <alignment horizontal="center" vertical="center"/>
    </xf>
    <xf numFmtId="0" fontId="3" fillId="4" borderId="0" xfId="0" applyFont="1" applyFill="1" applyAlignment="1">
      <alignment horizontal="center" vertical="center"/>
    </xf>
    <xf numFmtId="173" fontId="3" fillId="3" borderId="0" xfId="0" applyNumberFormat="1" applyFont="1" applyFill="1" applyAlignment="1">
      <alignment horizontal="center" vertical="center"/>
    </xf>
    <xf numFmtId="169" fontId="3" fillId="3" borderId="0" xfId="0" applyNumberFormat="1" applyFont="1" applyFill="1" applyAlignment="1">
      <alignment horizontal="center" vertical="center"/>
    </xf>
    <xf numFmtId="169" fontId="3" fillId="4" borderId="0" xfId="0" applyNumberFormat="1" applyFont="1" applyFill="1" applyAlignment="1">
      <alignment horizontal="center" vertical="center"/>
    </xf>
    <xf numFmtId="171" fontId="3" fillId="3" borderId="0" xfId="0" applyNumberFormat="1" applyFont="1" applyFill="1" applyAlignment="1">
      <alignment horizontal="center" vertical="center"/>
    </xf>
    <xf numFmtId="171" fontId="3" fillId="4" borderId="0" xfId="0" applyNumberFormat="1" applyFont="1" applyFill="1" applyAlignment="1">
      <alignment horizontal="center" vertical="center"/>
    </xf>
    <xf numFmtId="9" fontId="3" fillId="3" borderId="0" xfId="3" applyFont="1" applyFill="1" applyAlignment="1">
      <alignment horizontal="center" vertical="center"/>
    </xf>
    <xf numFmtId="9" fontId="3" fillId="4" borderId="0" xfId="3" applyFont="1" applyFill="1" applyAlignment="1">
      <alignment horizontal="center" vertical="center"/>
    </xf>
    <xf numFmtId="172" fontId="3" fillId="3" borderId="0" xfId="0" applyNumberFormat="1" applyFont="1" applyFill="1" applyAlignment="1">
      <alignment horizontal="center" vertical="center"/>
    </xf>
    <xf numFmtId="172" fontId="3" fillId="4" borderId="0" xfId="0" applyNumberFormat="1" applyFont="1" applyFill="1" applyAlignment="1">
      <alignment horizontal="center" vertical="center"/>
    </xf>
    <xf numFmtId="172" fontId="3" fillId="3" borderId="15" xfId="0" applyNumberFormat="1" applyFont="1" applyFill="1" applyBorder="1" applyAlignment="1">
      <alignment horizontal="center" vertical="center"/>
    </xf>
    <xf numFmtId="172" fontId="3" fillId="4" borderId="15" xfId="0" applyNumberFormat="1" applyFont="1" applyFill="1" applyBorder="1" applyAlignment="1">
      <alignment horizontal="center" vertical="center"/>
    </xf>
    <xf numFmtId="9" fontId="3" fillId="3" borderId="15" xfId="3" applyFont="1" applyFill="1" applyBorder="1" applyAlignment="1">
      <alignment horizontal="center" vertical="center"/>
    </xf>
    <xf numFmtId="9" fontId="3" fillId="4" borderId="15" xfId="3" applyFont="1" applyFill="1" applyBorder="1" applyAlignment="1">
      <alignment horizontal="center" vertical="center"/>
    </xf>
    <xf numFmtId="0" fontId="9" fillId="3" borderId="0" xfId="0" applyFont="1" applyFill="1" applyAlignment="1">
      <alignment horizontal="center"/>
    </xf>
    <xf numFmtId="0" fontId="9" fillId="4" borderId="0" xfId="0" applyFont="1" applyFill="1" applyAlignment="1">
      <alignment horizontal="center"/>
    </xf>
    <xf numFmtId="0" fontId="3" fillId="6" borderId="18" xfId="0" applyFont="1" applyFill="1" applyBorder="1" applyAlignment="1">
      <alignment horizontal="center"/>
    </xf>
    <xf numFmtId="0" fontId="3" fillId="6" borderId="19" xfId="0" applyFont="1" applyFill="1" applyBorder="1" applyAlignment="1">
      <alignment horizontal="center"/>
    </xf>
    <xf numFmtId="0" fontId="3" fillId="7" borderId="18" xfId="0" applyFont="1" applyFill="1" applyBorder="1" applyAlignment="1">
      <alignment horizontal="center"/>
    </xf>
    <xf numFmtId="0" fontId="3" fillId="7" borderId="19" xfId="0" applyFont="1" applyFill="1" applyBorder="1" applyAlignment="1">
      <alignment horizontal="center"/>
    </xf>
    <xf numFmtId="0" fontId="0" fillId="0" borderId="29" xfId="0" applyBorder="1" applyAlignment="1">
      <alignment vertical="top" wrapText="1"/>
    </xf>
    <xf numFmtId="0" fontId="0" fillId="0" borderId="27" xfId="0" applyBorder="1" applyAlignment="1">
      <alignment vertical="top" wrapText="1"/>
    </xf>
    <xf numFmtId="0" fontId="13" fillId="0" borderId="29" xfId="0" applyFont="1" applyBorder="1" applyAlignment="1">
      <alignment vertical="top" wrapText="1"/>
    </xf>
    <xf numFmtId="0" fontId="13" fillId="0" borderId="27" xfId="0" applyFont="1" applyBorder="1" applyAlignment="1">
      <alignment vertical="top" wrapText="1"/>
    </xf>
    <xf numFmtId="0" fontId="0" fillId="0" borderId="28" xfId="0" applyBorder="1" applyAlignment="1">
      <alignment vertical="top" wrapText="1"/>
    </xf>
    <xf numFmtId="0" fontId="13" fillId="0" borderId="10" xfId="0" applyFont="1" applyBorder="1" applyAlignment="1">
      <alignment vertical="top" wrapText="1"/>
    </xf>
    <xf numFmtId="0" fontId="0" fillId="0" borderId="33" xfId="0" applyBorder="1" applyAlignment="1">
      <alignment vertical="top" wrapText="1"/>
    </xf>
    <xf numFmtId="0" fontId="0" fillId="0" borderId="35" xfId="0" applyBorder="1" applyAlignment="1">
      <alignment vertical="top" wrapText="1"/>
    </xf>
    <xf numFmtId="0" fontId="13" fillId="0" borderId="34" xfId="0" applyFont="1" applyBorder="1" applyAlignment="1">
      <alignment vertical="top" wrapText="1"/>
    </xf>
    <xf numFmtId="0" fontId="13" fillId="0" borderId="36" xfId="0" applyFont="1" applyBorder="1" applyAlignment="1">
      <alignment vertical="top" wrapText="1"/>
    </xf>
  </cellXfs>
  <cellStyles count="4">
    <cellStyle name="Comma" xfId="1" builtinId="3"/>
    <cellStyle name="Currency" xfId="2" builtinId="4"/>
    <cellStyle name="Normal" xfId="0" builtinId="0"/>
    <cellStyle name="Per cent" xfId="3" builtinId="5"/>
  </cellStyles>
  <dxfs count="46">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s>
  <tableStyles count="0" defaultTableStyle="TableStyleMedium9" defaultPivotStyle="PivotStyleMedium7"/>
  <colors>
    <mruColors>
      <color rgb="FFFFC7CE"/>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F94"/>
  <sheetViews>
    <sheetView tabSelected="1" topLeftCell="L21" zoomScale="120" zoomScaleNormal="120" zoomScalePageLayoutView="120" workbookViewId="0">
      <selection activeCell="W18" sqref="W18"/>
    </sheetView>
  </sheetViews>
  <sheetFormatPr defaultColWidth="9.140625" defaultRowHeight="12.95"/>
  <cols>
    <col min="1" max="1" width="8" customWidth="1"/>
    <col min="2" max="2" width="28" customWidth="1"/>
    <col min="3" max="3" width="1" customWidth="1"/>
    <col min="4" max="4" width="16.42578125" bestFit="1" customWidth="1"/>
    <col min="5" max="5" width="11.42578125" customWidth="1"/>
    <col min="6" max="6" width="25.85546875" customWidth="1"/>
    <col min="7" max="7" width="14" bestFit="1" customWidth="1"/>
    <col min="8" max="8" width="2.42578125" customWidth="1"/>
    <col min="9" max="9" width="8.28515625" customWidth="1"/>
    <col min="10" max="10" width="26.85546875" bestFit="1" customWidth="1"/>
    <col min="11" max="11" width="1.140625" customWidth="1"/>
    <col min="12" max="12" width="16.42578125" bestFit="1" customWidth="1"/>
    <col min="13" max="13" width="12.140625" customWidth="1"/>
    <col min="14" max="14" width="27.42578125" style="1" customWidth="1"/>
    <col min="15" max="15" width="14" bestFit="1" customWidth="1"/>
    <col min="16" max="16" width="2.28515625" customWidth="1"/>
    <col min="17" max="17" width="9.140625" customWidth="1"/>
    <col min="18" max="18" width="30.28515625" bestFit="1" customWidth="1"/>
    <col min="19" max="19" width="9.140625" customWidth="1"/>
    <col min="20" max="20" width="15" bestFit="1" customWidth="1"/>
    <col min="21" max="21" width="11.28515625" bestFit="1" customWidth="1"/>
    <col min="22" max="22" width="28.42578125" bestFit="1" customWidth="1"/>
    <col min="23" max="23" width="14" bestFit="1" customWidth="1"/>
    <col min="24" max="24" width="2.7109375" customWidth="1"/>
    <col min="25" max="27" width="9.140625" customWidth="1"/>
    <col min="28" max="28" width="15" bestFit="1" customWidth="1"/>
    <col min="29" max="29" width="11.28515625" bestFit="1" customWidth="1"/>
    <col min="30" max="30" width="20" customWidth="1"/>
    <col min="31" max="31" width="14.28515625" customWidth="1"/>
    <col min="32" max="32" width="27.28515625" bestFit="1" customWidth="1"/>
    <col min="33" max="33" width="9.140625" customWidth="1"/>
  </cols>
  <sheetData>
    <row r="1" spans="1:31" ht="20.100000000000001">
      <c r="A1" s="2" t="s">
        <v>0</v>
      </c>
      <c r="J1" s="2"/>
      <c r="K1" s="2"/>
      <c r="L1" s="2"/>
      <c r="M1" s="2"/>
      <c r="N1" s="3"/>
    </row>
    <row r="2" spans="1:31" ht="24" thickBot="1">
      <c r="A2" s="200">
        <v>2022</v>
      </c>
      <c r="B2" s="200"/>
      <c r="C2" s="200"/>
      <c r="D2" s="200"/>
      <c r="E2" s="200"/>
      <c r="F2" s="200"/>
      <c r="G2" s="200"/>
      <c r="I2" s="201">
        <v>2021</v>
      </c>
      <c r="J2" s="201"/>
      <c r="K2" s="201"/>
      <c r="L2" s="201"/>
      <c r="M2" s="201"/>
      <c r="N2" s="201"/>
      <c r="O2" s="201"/>
      <c r="Q2" s="200">
        <v>2020</v>
      </c>
      <c r="R2" s="200"/>
      <c r="S2" s="200"/>
      <c r="T2" s="200"/>
      <c r="U2" s="200"/>
      <c r="V2" s="200"/>
      <c r="W2" s="200"/>
      <c r="Y2" s="201">
        <v>2019</v>
      </c>
      <c r="Z2" s="201"/>
      <c r="AA2" s="201"/>
      <c r="AB2" s="201"/>
      <c r="AC2" s="201"/>
      <c r="AD2" s="201"/>
      <c r="AE2" s="201"/>
    </row>
    <row r="3" spans="1:31" ht="15.95" thickTop="1" thickBot="1">
      <c r="A3" s="20" t="s">
        <v>1</v>
      </c>
      <c r="B3" s="21"/>
      <c r="C3" s="21"/>
      <c r="D3" s="21"/>
      <c r="E3" s="21"/>
      <c r="F3" s="202" t="s">
        <v>2</v>
      </c>
      <c r="G3" s="203"/>
      <c r="I3" s="46" t="s">
        <v>1</v>
      </c>
      <c r="J3" s="47"/>
      <c r="K3" s="47"/>
      <c r="L3" s="47"/>
      <c r="M3" s="47"/>
      <c r="N3" s="48"/>
      <c r="O3" s="47"/>
      <c r="Q3" s="20" t="s">
        <v>1</v>
      </c>
      <c r="R3" s="21"/>
      <c r="S3" s="21"/>
      <c r="T3" s="21"/>
      <c r="U3" s="21"/>
      <c r="V3" s="202" t="s">
        <v>2</v>
      </c>
      <c r="W3" s="203"/>
      <c r="Y3" s="46" t="s">
        <v>1</v>
      </c>
      <c r="Z3" s="47"/>
      <c r="AA3" s="47"/>
      <c r="AB3" s="47"/>
      <c r="AC3" s="47"/>
      <c r="AD3" s="48"/>
      <c r="AE3" s="47"/>
    </row>
    <row r="4" spans="1:31" ht="14.1" thickTop="1">
      <c r="A4" s="22" t="s">
        <v>3</v>
      </c>
      <c r="B4" s="21"/>
      <c r="C4" s="21"/>
      <c r="D4" s="21"/>
      <c r="E4" s="21"/>
      <c r="F4" s="79"/>
      <c r="G4" s="107"/>
      <c r="I4" s="49" t="s">
        <v>3</v>
      </c>
      <c r="J4" s="47"/>
      <c r="K4" s="47"/>
      <c r="L4" s="47"/>
      <c r="M4" s="47"/>
      <c r="N4" s="204" t="s">
        <v>2</v>
      </c>
      <c r="O4" s="205"/>
      <c r="Q4" s="22" t="s">
        <v>3</v>
      </c>
      <c r="R4" s="21"/>
      <c r="S4" s="21"/>
      <c r="T4" s="21"/>
      <c r="U4" s="21"/>
      <c r="V4" s="79"/>
      <c r="W4" s="107"/>
      <c r="Y4" s="49" t="s">
        <v>3</v>
      </c>
      <c r="Z4" s="47"/>
      <c r="AA4" s="47"/>
      <c r="AB4" s="47"/>
      <c r="AC4" s="47"/>
      <c r="AD4" s="204" t="s">
        <v>2</v>
      </c>
      <c r="AE4" s="205"/>
    </row>
    <row r="5" spans="1:31">
      <c r="A5" s="22"/>
      <c r="B5" s="29" t="s">
        <v>4</v>
      </c>
      <c r="C5" s="77"/>
      <c r="D5" s="23">
        <f>G5</f>
        <v>14801</v>
      </c>
      <c r="E5" s="175">
        <f>D5/D6</f>
        <v>1.6650916863539207</v>
      </c>
      <c r="F5" s="80" t="s">
        <v>5</v>
      </c>
      <c r="G5" s="98">
        <v>14801</v>
      </c>
      <c r="I5" s="49"/>
      <c r="J5" s="50" t="s">
        <v>4</v>
      </c>
      <c r="K5" s="78"/>
      <c r="L5" s="51">
        <f>O5</f>
        <v>14044</v>
      </c>
      <c r="M5" s="176">
        <f>L5/L6</f>
        <v>1.8525260519720355</v>
      </c>
      <c r="N5" s="95" t="s">
        <v>5</v>
      </c>
      <c r="O5" s="98">
        <v>14044</v>
      </c>
      <c r="Q5" s="22"/>
      <c r="R5" s="29" t="s">
        <v>4</v>
      </c>
      <c r="S5" s="77"/>
      <c r="T5" s="23">
        <f>W5</f>
        <v>14977</v>
      </c>
      <c r="U5" s="175">
        <f>T5/T6</f>
        <v>2.00629604822505</v>
      </c>
      <c r="V5" s="80" t="s">
        <v>5</v>
      </c>
      <c r="W5" s="98">
        <v>14977</v>
      </c>
      <c r="Y5" s="49"/>
      <c r="Z5" s="50" t="s">
        <v>4</v>
      </c>
      <c r="AA5" s="78"/>
      <c r="AB5" s="51">
        <f>AE5</f>
        <v>17258</v>
      </c>
      <c r="AC5" s="176">
        <f>AB5/AB6</f>
        <v>1.3413648375563501</v>
      </c>
      <c r="AD5" s="95" t="s">
        <v>5</v>
      </c>
      <c r="AE5" s="98">
        <v>17258</v>
      </c>
    </row>
    <row r="6" spans="1:31">
      <c r="A6" s="22"/>
      <c r="B6" s="25" t="s">
        <v>6</v>
      </c>
      <c r="C6" s="25"/>
      <c r="D6" s="26">
        <f>G6</f>
        <v>8889</v>
      </c>
      <c r="E6" s="175"/>
      <c r="F6" s="80" t="s">
        <v>7</v>
      </c>
      <c r="G6" s="98">
        <v>8889</v>
      </c>
      <c r="I6" s="49"/>
      <c r="J6" s="53" t="s">
        <v>6</v>
      </c>
      <c r="K6" s="53"/>
      <c r="L6" s="54">
        <f>O6</f>
        <v>7581</v>
      </c>
      <c r="M6" s="176"/>
      <c r="N6" s="95" t="s">
        <v>7</v>
      </c>
      <c r="O6" s="98">
        <v>7581</v>
      </c>
      <c r="Q6" s="22"/>
      <c r="R6" s="25" t="s">
        <v>6</v>
      </c>
      <c r="S6" s="25"/>
      <c r="T6" s="26">
        <f>W6</f>
        <v>7465</v>
      </c>
      <c r="U6" s="175"/>
      <c r="V6" s="80" t="s">
        <v>7</v>
      </c>
      <c r="W6" s="98">
        <v>7465</v>
      </c>
      <c r="Y6" s="49"/>
      <c r="Z6" s="53" t="s">
        <v>6</v>
      </c>
      <c r="AA6" s="53"/>
      <c r="AB6" s="54">
        <f>AE6</f>
        <v>12866</v>
      </c>
      <c r="AC6" s="176"/>
      <c r="AD6" s="95" t="s">
        <v>7</v>
      </c>
      <c r="AE6" s="98">
        <v>12866</v>
      </c>
    </row>
    <row r="7" spans="1:31">
      <c r="A7" s="22"/>
      <c r="B7" s="25"/>
      <c r="C7" s="25"/>
      <c r="D7" s="26"/>
      <c r="E7" s="27"/>
      <c r="F7" s="80"/>
      <c r="G7" s="108"/>
      <c r="I7" s="49"/>
      <c r="J7" s="53"/>
      <c r="K7" s="53"/>
      <c r="L7" s="54"/>
      <c r="M7" s="55"/>
      <c r="N7" s="95"/>
      <c r="O7" s="99"/>
      <c r="Q7" s="22"/>
      <c r="R7" s="25"/>
      <c r="S7" s="25"/>
      <c r="T7" s="26"/>
      <c r="U7" s="27"/>
      <c r="V7" s="80"/>
      <c r="W7" s="99"/>
      <c r="Y7" s="49"/>
      <c r="Z7" s="53"/>
      <c r="AA7" s="53"/>
      <c r="AB7" s="54"/>
      <c r="AC7" s="55"/>
      <c r="AD7" s="95"/>
      <c r="AE7" s="99"/>
    </row>
    <row r="8" spans="1:31">
      <c r="A8" s="22" t="s">
        <v>8</v>
      </c>
      <c r="B8" s="21"/>
      <c r="C8" s="21"/>
      <c r="D8" s="28"/>
      <c r="E8" s="21"/>
      <c r="F8" s="80"/>
      <c r="G8" s="107"/>
      <c r="I8" s="49" t="s">
        <v>8</v>
      </c>
      <c r="J8" s="47"/>
      <c r="K8" s="47"/>
      <c r="L8" s="56"/>
      <c r="M8" s="47"/>
      <c r="N8" s="95"/>
      <c r="O8" s="100"/>
      <c r="Q8" s="22" t="s">
        <v>8</v>
      </c>
      <c r="R8" s="21"/>
      <c r="S8" s="21"/>
      <c r="T8" s="28"/>
      <c r="U8" s="21"/>
      <c r="V8" s="80"/>
      <c r="W8" s="100"/>
      <c r="Y8" s="49" t="s">
        <v>8</v>
      </c>
      <c r="Z8" s="47"/>
      <c r="AA8" s="47"/>
      <c r="AB8" s="56"/>
      <c r="AC8" s="47"/>
      <c r="AD8" s="95"/>
      <c r="AE8" s="100"/>
    </row>
    <row r="9" spans="1:31">
      <c r="A9" s="22"/>
      <c r="B9" s="29" t="s">
        <v>9</v>
      </c>
      <c r="C9" s="25"/>
      <c r="D9" s="23">
        <f>G9-G10</f>
        <v>10607</v>
      </c>
      <c r="E9" s="175">
        <f>D9/D10</f>
        <v>1.1932725840926988</v>
      </c>
      <c r="F9" s="80" t="s">
        <v>5</v>
      </c>
      <c r="G9" s="108">
        <f>G5</f>
        <v>14801</v>
      </c>
      <c r="I9" s="49"/>
      <c r="J9" s="57" t="s">
        <v>9</v>
      </c>
      <c r="K9" s="53"/>
      <c r="L9" s="51">
        <f>O9-O10</f>
        <v>10433</v>
      </c>
      <c r="M9" s="176">
        <f>L9/L10</f>
        <v>1.3762036670623927</v>
      </c>
      <c r="N9" s="95" t="s">
        <v>5</v>
      </c>
      <c r="O9" s="99">
        <f>O5</f>
        <v>14044</v>
      </c>
      <c r="Q9" s="22"/>
      <c r="R9" s="29" t="s">
        <v>9</v>
      </c>
      <c r="S9" s="25"/>
      <c r="T9" s="23">
        <f>W9-W10</f>
        <v>11860</v>
      </c>
      <c r="U9" s="175">
        <f>T9/T10</f>
        <v>1.5887474882786337</v>
      </c>
      <c r="V9" s="80" t="s">
        <v>5</v>
      </c>
      <c r="W9" s="99">
        <f>W5</f>
        <v>14977</v>
      </c>
      <c r="Y9" s="49"/>
      <c r="Z9" s="57" t="s">
        <v>9</v>
      </c>
      <c r="AA9" s="53"/>
      <c r="AB9" s="51">
        <f>AE9-AE10</f>
        <v>14178</v>
      </c>
      <c r="AC9" s="176">
        <f>AB9/AB10</f>
        <v>1.1019741955541738</v>
      </c>
      <c r="AD9" s="95" t="s">
        <v>5</v>
      </c>
      <c r="AE9" s="99">
        <f>AE5</f>
        <v>17258</v>
      </c>
    </row>
    <row r="10" spans="1:31">
      <c r="A10" s="22"/>
      <c r="B10" s="25" t="s">
        <v>6</v>
      </c>
      <c r="C10" s="25"/>
      <c r="D10" s="26">
        <f>G6</f>
        <v>8889</v>
      </c>
      <c r="E10" s="175"/>
      <c r="F10" s="80" t="s">
        <v>10</v>
      </c>
      <c r="G10" s="98">
        <v>4194</v>
      </c>
      <c r="I10" s="49"/>
      <c r="J10" s="53" t="s">
        <v>6</v>
      </c>
      <c r="K10" s="53"/>
      <c r="L10" s="54">
        <f>O6</f>
        <v>7581</v>
      </c>
      <c r="M10" s="176"/>
      <c r="N10" s="95" t="s">
        <v>10</v>
      </c>
      <c r="O10" s="98">
        <v>3611</v>
      </c>
      <c r="Q10" s="22"/>
      <c r="R10" s="25" t="s">
        <v>6</v>
      </c>
      <c r="S10" s="25"/>
      <c r="T10" s="26">
        <f>W6</f>
        <v>7465</v>
      </c>
      <c r="U10" s="175"/>
      <c r="V10" s="80" t="s">
        <v>10</v>
      </c>
      <c r="W10" s="98">
        <v>3117</v>
      </c>
      <c r="Y10" s="49"/>
      <c r="Z10" s="53" t="s">
        <v>6</v>
      </c>
      <c r="AA10" s="53"/>
      <c r="AB10" s="54">
        <f>AE6</f>
        <v>12866</v>
      </c>
      <c r="AC10" s="176"/>
      <c r="AD10" s="95" t="s">
        <v>10</v>
      </c>
      <c r="AE10" s="98">
        <v>3080</v>
      </c>
    </row>
    <row r="11" spans="1:31">
      <c r="A11" s="22"/>
      <c r="B11" s="25"/>
      <c r="C11" s="25"/>
      <c r="D11" s="26"/>
      <c r="E11" s="27"/>
      <c r="F11" s="80"/>
      <c r="G11" s="108"/>
      <c r="I11" s="49"/>
      <c r="J11" s="53"/>
      <c r="K11" s="53"/>
      <c r="L11" s="54"/>
      <c r="M11" s="55"/>
      <c r="N11" s="95"/>
      <c r="O11" s="99"/>
      <c r="Q11" s="22"/>
      <c r="R11" s="25"/>
      <c r="S11" s="25"/>
      <c r="T11" s="26"/>
      <c r="U11" s="27"/>
      <c r="V11" s="80"/>
      <c r="W11" s="108"/>
      <c r="Y11" s="49"/>
      <c r="Z11" s="53"/>
      <c r="AA11" s="53"/>
      <c r="AB11" s="54"/>
      <c r="AC11" s="55"/>
      <c r="AD11" s="95"/>
      <c r="AE11" s="99"/>
    </row>
    <row r="12" spans="1:31">
      <c r="A12" s="22" t="s">
        <v>11</v>
      </c>
      <c r="B12" s="21"/>
      <c r="C12" s="21"/>
      <c r="D12" s="25"/>
      <c r="E12" s="21"/>
      <c r="F12" s="80"/>
      <c r="G12" s="108"/>
      <c r="I12" s="49" t="s">
        <v>11</v>
      </c>
      <c r="J12" s="47"/>
      <c r="K12" s="47"/>
      <c r="L12" s="53"/>
      <c r="M12" s="47"/>
      <c r="N12" s="95"/>
      <c r="O12" s="99"/>
      <c r="Q12" s="22" t="s">
        <v>11</v>
      </c>
      <c r="R12" s="21"/>
      <c r="S12" s="21"/>
      <c r="T12" s="25"/>
      <c r="U12" s="21"/>
      <c r="V12" s="80"/>
      <c r="W12" s="108"/>
      <c r="Y12" s="49" t="s">
        <v>11</v>
      </c>
      <c r="Z12" s="47"/>
      <c r="AA12" s="47"/>
      <c r="AB12" s="53"/>
      <c r="AC12" s="47"/>
      <c r="AD12" s="95"/>
      <c r="AE12" s="99"/>
    </row>
    <row r="13" spans="1:31">
      <c r="A13" s="21"/>
      <c r="B13" s="29" t="s">
        <v>12</v>
      </c>
      <c r="C13" s="25"/>
      <c r="D13" s="23">
        <f>G13</f>
        <v>8245</v>
      </c>
      <c r="E13" s="198">
        <f>D13/D14</f>
        <v>0.27271524493103561</v>
      </c>
      <c r="F13" s="80" t="s">
        <v>13</v>
      </c>
      <c r="G13" s="98">
        <v>8245</v>
      </c>
      <c r="I13" s="47"/>
      <c r="J13" s="57" t="s">
        <v>14</v>
      </c>
      <c r="K13" s="53"/>
      <c r="L13" s="51">
        <f>O13</f>
        <v>9938</v>
      </c>
      <c r="M13" s="199">
        <f>L13/L14</f>
        <v>0.32623182221055053</v>
      </c>
      <c r="N13" s="95" t="s">
        <v>15</v>
      </c>
      <c r="O13" s="98">
        <v>9938</v>
      </c>
      <c r="Q13" s="21"/>
      <c r="R13" s="29" t="s">
        <v>16</v>
      </c>
      <c r="S13" s="25"/>
      <c r="T13" s="23">
        <f>W13</f>
        <v>10958</v>
      </c>
      <c r="U13" s="198">
        <f>T13/T14</f>
        <v>0.35584854192375137</v>
      </c>
      <c r="V13" s="80" t="s">
        <v>17</v>
      </c>
      <c r="W13" s="98">
        <v>10958</v>
      </c>
      <c r="Y13" s="47"/>
      <c r="Z13" s="57" t="s">
        <v>16</v>
      </c>
      <c r="AA13" s="53"/>
      <c r="AB13" s="51">
        <f>AE13</f>
        <v>9211</v>
      </c>
      <c r="AC13" s="199">
        <f>AB13/AB14</f>
        <v>0.31981528419152111</v>
      </c>
      <c r="AD13" s="95" t="s">
        <v>17</v>
      </c>
      <c r="AE13" s="98">
        <v>9211</v>
      </c>
    </row>
    <row r="14" spans="1:31">
      <c r="A14" s="21"/>
      <c r="B14" s="25" t="s">
        <v>18</v>
      </c>
      <c r="C14" s="25"/>
      <c r="D14" s="26">
        <f>G13+G14</f>
        <v>30233</v>
      </c>
      <c r="E14" s="198"/>
      <c r="F14" s="80" t="s">
        <v>19</v>
      </c>
      <c r="G14" s="98">
        <v>21988</v>
      </c>
      <c r="I14" s="47"/>
      <c r="J14" s="53" t="s">
        <v>18</v>
      </c>
      <c r="K14" s="53"/>
      <c r="L14" s="54">
        <f>O13+O14</f>
        <v>30463</v>
      </c>
      <c r="M14" s="199"/>
      <c r="N14" s="95" t="s">
        <v>19</v>
      </c>
      <c r="O14" s="98">
        <v>20525</v>
      </c>
      <c r="Q14" s="21"/>
      <c r="R14" s="25" t="s">
        <v>20</v>
      </c>
      <c r="S14" s="25"/>
      <c r="T14" s="26">
        <f>W13+W14</f>
        <v>30794</v>
      </c>
      <c r="U14" s="198"/>
      <c r="V14" s="80" t="s">
        <v>19</v>
      </c>
      <c r="W14" s="98">
        <v>19836</v>
      </c>
      <c r="Y14" s="47"/>
      <c r="Z14" s="53" t="s">
        <v>20</v>
      </c>
      <c r="AA14" s="53"/>
      <c r="AB14" s="54">
        <f>AE13+AE14</f>
        <v>28801</v>
      </c>
      <c r="AC14" s="199"/>
      <c r="AD14" s="95" t="s">
        <v>19</v>
      </c>
      <c r="AE14" s="98">
        <v>19590</v>
      </c>
    </row>
    <row r="15" spans="1:31">
      <c r="A15" s="21"/>
      <c r="B15" s="21"/>
      <c r="C15" s="21"/>
      <c r="D15" s="30"/>
      <c r="E15" s="21"/>
      <c r="F15" s="80"/>
      <c r="G15" s="107"/>
      <c r="I15" s="47"/>
      <c r="J15" s="47"/>
      <c r="K15" s="47"/>
      <c r="L15" s="58"/>
      <c r="M15" s="47"/>
      <c r="N15" s="95"/>
      <c r="O15" s="100"/>
      <c r="Q15" s="21"/>
      <c r="R15" s="21"/>
      <c r="S15" s="21"/>
      <c r="T15" s="30"/>
      <c r="U15" s="21"/>
      <c r="V15" s="80"/>
      <c r="W15" s="107"/>
      <c r="Y15" s="47"/>
      <c r="Z15" s="47"/>
      <c r="AA15" s="47"/>
      <c r="AB15" s="58"/>
      <c r="AC15" s="47"/>
      <c r="AD15" s="95"/>
      <c r="AE15" s="100"/>
    </row>
    <row r="16" spans="1:31">
      <c r="A16" s="22" t="s">
        <v>21</v>
      </c>
      <c r="B16" s="21"/>
      <c r="C16" s="21"/>
      <c r="D16" s="21"/>
      <c r="E16" s="21"/>
      <c r="F16" s="80"/>
      <c r="G16" s="107"/>
      <c r="I16" s="49" t="s">
        <v>21</v>
      </c>
      <c r="J16" s="47"/>
      <c r="K16" s="47"/>
      <c r="L16" s="47"/>
      <c r="M16" s="47"/>
      <c r="N16" s="95"/>
      <c r="O16" s="100"/>
      <c r="Q16" s="22" t="s">
        <v>21</v>
      </c>
      <c r="R16" s="21"/>
      <c r="S16" s="21"/>
      <c r="T16" s="21"/>
      <c r="U16" s="21"/>
      <c r="V16" s="80"/>
      <c r="W16" s="107"/>
      <c r="Y16" s="49" t="s">
        <v>21</v>
      </c>
      <c r="Z16" s="47"/>
      <c r="AA16" s="47"/>
      <c r="AB16" s="47"/>
      <c r="AC16" s="47"/>
      <c r="AD16" s="95"/>
      <c r="AE16" s="100"/>
    </row>
    <row r="17" spans="1:32">
      <c r="A17" s="21"/>
      <c r="B17" s="31" t="s">
        <v>22</v>
      </c>
      <c r="C17" s="33"/>
      <c r="D17" s="32">
        <f>G17</f>
        <v>3894</v>
      </c>
      <c r="E17" s="194">
        <f>D17/D18</f>
        <v>11.871951219512194</v>
      </c>
      <c r="F17" s="80" t="s">
        <v>23</v>
      </c>
      <c r="G17" s="98">
        <v>3894</v>
      </c>
      <c r="I17" s="47"/>
      <c r="J17" s="59" t="s">
        <v>22</v>
      </c>
      <c r="K17" s="61"/>
      <c r="L17" s="60">
        <f>O17</f>
        <v>3331</v>
      </c>
      <c r="M17" s="195">
        <f>L17/L18</f>
        <v>9.5171428571428578</v>
      </c>
      <c r="N17" s="95" t="s">
        <v>24</v>
      </c>
      <c r="O17" s="98">
        <v>3331</v>
      </c>
      <c r="Q17" s="21"/>
      <c r="R17" s="31" t="s">
        <v>22</v>
      </c>
      <c r="S17" s="33"/>
      <c r="T17" s="32">
        <f>W17</f>
        <v>2263</v>
      </c>
      <c r="U17" s="194">
        <f>T17/T18</f>
        <v>5.9396325459317589</v>
      </c>
      <c r="V17" s="80" t="s">
        <v>23</v>
      </c>
      <c r="W17" s="98">
        <v>2263</v>
      </c>
      <c r="Y17" s="47"/>
      <c r="Z17" s="172" t="s">
        <v>23</v>
      </c>
      <c r="AA17" s="61"/>
      <c r="AB17" s="60">
        <f>AE17</f>
        <v>2793</v>
      </c>
      <c r="AC17" s="195">
        <f>AB17/AB18</f>
        <v>7.4679144385026737</v>
      </c>
      <c r="AD17" s="95" t="s">
        <v>25</v>
      </c>
      <c r="AE17" s="98">
        <v>2793</v>
      </c>
      <c r="AF17" s="171"/>
    </row>
    <row r="18" spans="1:32" ht="12.75">
      <c r="A18" s="21"/>
      <c r="B18" s="33" t="s">
        <v>26</v>
      </c>
      <c r="C18" s="33"/>
      <c r="D18" s="34">
        <f>G18</f>
        <v>328</v>
      </c>
      <c r="E18" s="194"/>
      <c r="F18" s="80" t="s">
        <v>27</v>
      </c>
      <c r="G18" s="98">
        <v>328</v>
      </c>
      <c r="I18" s="47"/>
      <c r="J18" s="61" t="s">
        <v>28</v>
      </c>
      <c r="K18" s="61"/>
      <c r="L18" s="62">
        <f>O18</f>
        <v>350</v>
      </c>
      <c r="M18" s="195"/>
      <c r="N18" s="95" t="s">
        <v>29</v>
      </c>
      <c r="O18" s="98">
        <v>350</v>
      </c>
      <c r="Q18" s="21"/>
      <c r="R18" s="33" t="s">
        <v>26</v>
      </c>
      <c r="S18" s="33"/>
      <c r="T18" s="34">
        <f>W18</f>
        <v>381</v>
      </c>
      <c r="U18" s="194"/>
      <c r="V18" s="80" t="s">
        <v>29</v>
      </c>
      <c r="W18" s="98">
        <v>381</v>
      </c>
      <c r="Y18" s="47"/>
      <c r="Z18" s="61" t="s">
        <v>26</v>
      </c>
      <c r="AA18" s="61"/>
      <c r="AB18" s="62">
        <f>AE18</f>
        <v>374</v>
      </c>
      <c r="AC18" s="195"/>
      <c r="AD18" s="95" t="s">
        <v>29</v>
      </c>
      <c r="AE18" s="98">
        <v>374</v>
      </c>
      <c r="AF18" s="171"/>
    </row>
    <row r="19" spans="1:32">
      <c r="A19" s="21"/>
      <c r="B19" s="33"/>
      <c r="C19" s="33"/>
      <c r="D19" s="33"/>
      <c r="E19" s="21"/>
      <c r="F19" s="80"/>
      <c r="G19" s="107"/>
      <c r="I19" s="47"/>
      <c r="J19" s="61"/>
      <c r="K19" s="61"/>
      <c r="L19" s="61"/>
      <c r="M19" s="47"/>
      <c r="N19" s="95"/>
      <c r="O19" s="100"/>
      <c r="Q19" s="21"/>
      <c r="R19" s="33"/>
      <c r="S19" s="33"/>
      <c r="T19" s="33"/>
      <c r="U19" s="21"/>
      <c r="V19" s="80"/>
      <c r="W19" s="107"/>
      <c r="Y19" s="47"/>
      <c r="Z19" s="61"/>
      <c r="AA19" s="61"/>
      <c r="AB19" s="61"/>
      <c r="AC19" s="47"/>
      <c r="AD19" s="95"/>
      <c r="AE19" s="100"/>
    </row>
    <row r="20" spans="1:32" ht="12.75">
      <c r="A20" s="22" t="s">
        <v>30</v>
      </c>
      <c r="B20" s="21"/>
      <c r="C20" s="21"/>
      <c r="D20" s="21"/>
      <c r="E20" s="21"/>
      <c r="F20" s="80"/>
      <c r="G20" s="107"/>
      <c r="I20" s="49" t="s">
        <v>30</v>
      </c>
      <c r="J20" s="47"/>
      <c r="K20" s="47"/>
      <c r="L20" s="47"/>
      <c r="M20" s="47"/>
      <c r="N20" s="95"/>
      <c r="O20" s="100"/>
      <c r="Q20" s="22" t="s">
        <v>30</v>
      </c>
      <c r="R20" s="21"/>
      <c r="S20" s="21"/>
      <c r="T20" s="21"/>
      <c r="U20" s="21"/>
      <c r="V20" s="80"/>
      <c r="W20" s="107"/>
      <c r="Y20" s="49" t="s">
        <v>30</v>
      </c>
      <c r="Z20" s="47"/>
      <c r="AA20" s="47"/>
      <c r="AB20" s="47"/>
      <c r="AC20" s="47"/>
      <c r="AD20" s="95"/>
      <c r="AE20" s="100"/>
    </row>
    <row r="21" spans="1:32" ht="12.75">
      <c r="A21" s="22"/>
      <c r="B21" s="31" t="s">
        <v>31</v>
      </c>
      <c r="C21" s="33"/>
      <c r="D21" s="32">
        <f>G21</f>
        <v>3900</v>
      </c>
      <c r="E21" s="196">
        <f>D21/D22</f>
        <v>4.193548387096774</v>
      </c>
      <c r="F21" s="80" t="s">
        <v>32</v>
      </c>
      <c r="G21" s="98">
        <v>3900</v>
      </c>
      <c r="I21" s="49"/>
      <c r="J21" s="59" t="s">
        <v>31</v>
      </c>
      <c r="K21" s="61"/>
      <c r="L21" s="60">
        <f>O21</f>
        <v>2621</v>
      </c>
      <c r="M21" s="197">
        <f>L21/L22</f>
        <v>2.7942430703624734</v>
      </c>
      <c r="N21" s="95" t="s">
        <v>32</v>
      </c>
      <c r="O21" s="98">
        <v>2621</v>
      </c>
      <c r="Q21" s="22"/>
      <c r="R21" s="31" t="s">
        <v>31</v>
      </c>
      <c r="S21" s="33"/>
      <c r="T21" s="32">
        <f>W21</f>
        <v>1165</v>
      </c>
      <c r="U21" s="196">
        <f>T21/T22</f>
        <v>1.6135734072022161</v>
      </c>
      <c r="V21" s="80" t="s">
        <v>32</v>
      </c>
      <c r="W21" s="98">
        <v>1165</v>
      </c>
      <c r="Y21" s="49"/>
      <c r="Z21" s="59" t="s">
        <v>31</v>
      </c>
      <c r="AA21" s="61"/>
      <c r="AB21" s="60">
        <f>AE21</f>
        <v>1738</v>
      </c>
      <c r="AC21" s="197">
        <f>AB21/AB22</f>
        <v>2.6214177978883861</v>
      </c>
      <c r="AD21" s="95" t="s">
        <v>32</v>
      </c>
      <c r="AE21" s="98">
        <v>1738</v>
      </c>
    </row>
    <row r="22" spans="1:32" ht="12.75">
      <c r="A22" s="22"/>
      <c r="B22" s="33" t="s">
        <v>33</v>
      </c>
      <c r="C22" s="33"/>
      <c r="D22" s="34">
        <f>G22</f>
        <v>930</v>
      </c>
      <c r="E22" s="196"/>
      <c r="F22" s="80" t="s">
        <v>34</v>
      </c>
      <c r="G22" s="98">
        <v>930</v>
      </c>
      <c r="I22" s="49"/>
      <c r="J22" s="61" t="s">
        <v>33</v>
      </c>
      <c r="K22" s="61"/>
      <c r="L22" s="62">
        <f>O22</f>
        <v>938</v>
      </c>
      <c r="M22" s="197"/>
      <c r="N22" s="95" t="s">
        <v>34</v>
      </c>
      <c r="O22" s="98">
        <v>938</v>
      </c>
      <c r="Q22" s="22"/>
      <c r="R22" s="33" t="s">
        <v>33</v>
      </c>
      <c r="S22" s="33"/>
      <c r="T22" s="34">
        <f>W22</f>
        <v>722</v>
      </c>
      <c r="U22" s="196"/>
      <c r="V22" s="80" t="s">
        <v>34</v>
      </c>
      <c r="W22" s="98">
        <v>722</v>
      </c>
      <c r="Y22" s="49"/>
      <c r="Z22" s="61" t="s">
        <v>33</v>
      </c>
      <c r="AA22" s="61"/>
      <c r="AB22" s="62">
        <f>AE22</f>
        <v>663</v>
      </c>
      <c r="AC22" s="197"/>
      <c r="AD22" s="95" t="s">
        <v>34</v>
      </c>
      <c r="AE22" s="98">
        <v>663</v>
      </c>
    </row>
    <row r="23" spans="1:32" ht="12.75">
      <c r="A23" s="21"/>
      <c r="B23" s="33"/>
      <c r="C23" s="33"/>
      <c r="D23" s="33"/>
      <c r="E23" s="21"/>
      <c r="F23" s="80"/>
      <c r="G23" s="107"/>
      <c r="I23" s="47"/>
      <c r="J23" s="61"/>
      <c r="K23" s="61"/>
      <c r="L23" s="61"/>
      <c r="M23" s="47"/>
      <c r="N23" s="95"/>
      <c r="O23" s="100"/>
      <c r="Q23" s="21"/>
      <c r="R23" s="33"/>
      <c r="S23" s="33"/>
      <c r="T23" s="33"/>
      <c r="U23" s="21"/>
      <c r="V23" s="80"/>
      <c r="W23" s="107"/>
      <c r="Y23" s="47"/>
      <c r="Z23" s="61"/>
      <c r="AA23" s="61"/>
      <c r="AB23" s="61"/>
      <c r="AC23" s="47"/>
      <c r="AD23" s="95"/>
      <c r="AE23" s="100"/>
    </row>
    <row r="24" spans="1:32" ht="12.75">
      <c r="A24" s="81"/>
      <c r="B24" s="31"/>
      <c r="C24" s="31"/>
      <c r="D24" s="31"/>
      <c r="E24" s="81"/>
      <c r="F24" s="82"/>
      <c r="G24" s="109"/>
      <c r="H24" s="83"/>
      <c r="I24" s="84"/>
      <c r="J24" s="59"/>
      <c r="K24" s="59"/>
      <c r="L24" s="59"/>
      <c r="M24" s="84"/>
      <c r="N24" s="96"/>
      <c r="O24" s="101"/>
      <c r="Q24" s="81"/>
      <c r="R24" s="31"/>
      <c r="S24" s="31"/>
      <c r="T24" s="31"/>
      <c r="U24" s="81"/>
      <c r="V24" s="82"/>
      <c r="W24" s="109"/>
      <c r="X24" s="83"/>
      <c r="Y24" s="84"/>
      <c r="Z24" s="59"/>
      <c r="AA24" s="59"/>
      <c r="AB24" s="59"/>
      <c r="AC24" s="84"/>
      <c r="AD24" s="96"/>
      <c r="AE24" s="101"/>
    </row>
    <row r="25" spans="1:32">
      <c r="A25" s="21"/>
      <c r="B25" s="33"/>
      <c r="C25" s="33"/>
      <c r="D25" s="33"/>
      <c r="E25" s="21"/>
      <c r="F25" s="80"/>
      <c r="G25" s="107"/>
      <c r="I25" s="47"/>
      <c r="J25" s="61"/>
      <c r="K25" s="61"/>
      <c r="L25" s="61"/>
      <c r="M25" s="47"/>
      <c r="N25" s="95"/>
      <c r="O25" s="100"/>
      <c r="Q25" s="21"/>
      <c r="R25" s="33"/>
      <c r="S25" s="33"/>
      <c r="T25" s="33"/>
      <c r="U25" s="21"/>
      <c r="V25" s="80"/>
      <c r="W25" s="107"/>
      <c r="Y25" s="47"/>
      <c r="Z25" s="61"/>
      <c r="AA25" s="61"/>
      <c r="AB25" s="61"/>
      <c r="AC25" s="47"/>
      <c r="AD25" s="95"/>
      <c r="AE25" s="100"/>
    </row>
    <row r="26" spans="1:32" ht="14.1">
      <c r="A26" s="20" t="s">
        <v>35</v>
      </c>
      <c r="B26" s="21"/>
      <c r="C26" s="21"/>
      <c r="D26" s="24"/>
      <c r="E26" s="21"/>
      <c r="F26" s="80"/>
      <c r="G26" s="107"/>
      <c r="I26" s="46" t="s">
        <v>35</v>
      </c>
      <c r="J26" s="47"/>
      <c r="K26" s="47"/>
      <c r="L26" s="52"/>
      <c r="M26" s="47"/>
      <c r="N26" s="95"/>
      <c r="O26" s="100"/>
      <c r="Q26" s="20" t="s">
        <v>35</v>
      </c>
      <c r="R26" s="21"/>
      <c r="S26" s="21"/>
      <c r="T26" s="24"/>
      <c r="U26" s="21"/>
      <c r="V26" s="80"/>
      <c r="W26" s="107"/>
      <c r="Y26" s="46" t="s">
        <v>35</v>
      </c>
      <c r="Z26" s="47"/>
      <c r="AA26" s="47"/>
      <c r="AB26" s="52"/>
      <c r="AC26" s="47"/>
      <c r="AD26" s="95"/>
      <c r="AE26" s="100"/>
    </row>
    <row r="27" spans="1:32" ht="14.1">
      <c r="A27" s="20"/>
      <c r="B27" s="21"/>
      <c r="C27" s="21"/>
      <c r="D27" s="24"/>
      <c r="E27" s="21"/>
      <c r="F27" s="80"/>
      <c r="G27" s="107"/>
      <c r="I27" s="46"/>
      <c r="J27" s="47"/>
      <c r="K27" s="47"/>
      <c r="L27" s="52"/>
      <c r="M27" s="47"/>
      <c r="N27" s="95"/>
      <c r="O27" s="100"/>
      <c r="Q27" s="20"/>
      <c r="R27" s="21"/>
      <c r="S27" s="21"/>
      <c r="T27" s="24"/>
      <c r="U27" s="21"/>
      <c r="V27" s="80"/>
      <c r="W27" s="107"/>
      <c r="Y27" s="46"/>
      <c r="Z27" s="47"/>
      <c r="AA27" s="47"/>
      <c r="AB27" s="52"/>
      <c r="AC27" s="47"/>
      <c r="AD27" s="95"/>
      <c r="AE27" s="100"/>
    </row>
    <row r="28" spans="1:32">
      <c r="A28" s="22" t="s">
        <v>36</v>
      </c>
      <c r="B28" s="21"/>
      <c r="C28" s="21"/>
      <c r="D28" s="24"/>
      <c r="E28" s="21"/>
      <c r="F28" s="80"/>
      <c r="G28" s="107"/>
      <c r="I28" s="49" t="s">
        <v>36</v>
      </c>
      <c r="J28" s="47"/>
      <c r="K28" s="47"/>
      <c r="L28" s="52"/>
      <c r="M28" s="47"/>
      <c r="N28" s="95"/>
      <c r="O28" s="100"/>
      <c r="Q28" s="22" t="s">
        <v>36</v>
      </c>
      <c r="R28" s="21"/>
      <c r="S28" s="21"/>
      <c r="T28" s="24"/>
      <c r="U28" s="21"/>
      <c r="V28" s="80"/>
      <c r="W28" s="107"/>
      <c r="Y28" s="49" t="s">
        <v>36</v>
      </c>
      <c r="Z28" s="47"/>
      <c r="AA28" s="47"/>
      <c r="AB28" s="52"/>
      <c r="AC28" s="47"/>
      <c r="AD28" s="95"/>
      <c r="AE28" s="100"/>
    </row>
    <row r="29" spans="1:32">
      <c r="A29" s="22"/>
      <c r="B29" s="29" t="s">
        <v>37</v>
      </c>
      <c r="C29" s="25"/>
      <c r="D29" s="23">
        <f>G29</f>
        <v>10879</v>
      </c>
      <c r="E29" s="177">
        <f>D29/D30</f>
        <v>0.33245729303547961</v>
      </c>
      <c r="F29" s="80" t="s">
        <v>37</v>
      </c>
      <c r="G29" s="98">
        <v>10879</v>
      </c>
      <c r="I29" s="49"/>
      <c r="J29" s="57" t="s">
        <v>37</v>
      </c>
      <c r="K29" s="53"/>
      <c r="L29" s="51">
        <f>O29</f>
        <v>9856</v>
      </c>
      <c r="M29" s="178">
        <f>L29/L30</f>
        <v>0.33746490447168392</v>
      </c>
      <c r="N29" s="95" t="s">
        <v>37</v>
      </c>
      <c r="O29" s="98">
        <v>9856</v>
      </c>
      <c r="Q29" s="22"/>
      <c r="R29" s="29" t="s">
        <v>37</v>
      </c>
      <c r="S29" s="25"/>
      <c r="T29" s="23">
        <f>W29</f>
        <v>9162</v>
      </c>
      <c r="U29" s="177">
        <f>T29/T30</f>
        <v>0.33211295175263711</v>
      </c>
      <c r="V29" s="80" t="s">
        <v>37</v>
      </c>
      <c r="W29" s="98">
        <v>9162</v>
      </c>
      <c r="Y29" s="49"/>
      <c r="Z29" s="57" t="s">
        <v>37</v>
      </c>
      <c r="AA29" s="53"/>
      <c r="AB29" s="51">
        <f>AE29</f>
        <v>9273</v>
      </c>
      <c r="AC29" s="178">
        <f>AB29/AB30</f>
        <v>0.32962462675956206</v>
      </c>
      <c r="AD29" s="95" t="s">
        <v>37</v>
      </c>
      <c r="AE29" s="98">
        <v>9273</v>
      </c>
    </row>
    <row r="30" spans="1:32">
      <c r="A30" s="22"/>
      <c r="B30" s="25" t="s">
        <v>38</v>
      </c>
      <c r="C30" s="25"/>
      <c r="D30" s="26">
        <f>G30</f>
        <v>32723</v>
      </c>
      <c r="E30" s="177"/>
      <c r="F30" s="80" t="s">
        <v>38</v>
      </c>
      <c r="G30" s="98">
        <v>32723</v>
      </c>
      <c r="I30" s="49"/>
      <c r="J30" s="53" t="s">
        <v>38</v>
      </c>
      <c r="K30" s="53"/>
      <c r="L30" s="54">
        <f>O30</f>
        <v>29206</v>
      </c>
      <c r="M30" s="178"/>
      <c r="N30" s="95" t="s">
        <v>38</v>
      </c>
      <c r="O30" s="98">
        <v>29206</v>
      </c>
      <c r="Q30" s="22"/>
      <c r="R30" s="25" t="s">
        <v>38</v>
      </c>
      <c r="S30" s="25"/>
      <c r="T30" s="26">
        <f>W30</f>
        <v>27587</v>
      </c>
      <c r="U30" s="177"/>
      <c r="V30" s="80" t="s">
        <v>38</v>
      </c>
      <c r="W30" s="98">
        <v>27587</v>
      </c>
      <c r="Y30" s="49"/>
      <c r="Z30" s="53" t="s">
        <v>38</v>
      </c>
      <c r="AA30" s="53"/>
      <c r="AB30" s="54">
        <f>AE30</f>
        <v>28132</v>
      </c>
      <c r="AC30" s="178"/>
      <c r="AD30" s="95" t="s">
        <v>38</v>
      </c>
      <c r="AE30" s="98">
        <v>28132</v>
      </c>
    </row>
    <row r="31" spans="1:32">
      <c r="A31" s="22"/>
      <c r="B31" s="25"/>
      <c r="C31" s="25"/>
      <c r="D31" s="35"/>
      <c r="E31" s="36"/>
      <c r="F31" s="80"/>
      <c r="G31" s="108"/>
      <c r="I31" s="49"/>
      <c r="J31" s="53"/>
      <c r="K31" s="53"/>
      <c r="L31" s="63"/>
      <c r="M31" s="64"/>
      <c r="N31" s="95"/>
      <c r="O31" s="99"/>
      <c r="Q31" s="22"/>
      <c r="R31" s="25"/>
      <c r="S31" s="25"/>
      <c r="T31" s="35"/>
      <c r="U31" s="36"/>
      <c r="V31" s="80"/>
      <c r="W31" s="108"/>
      <c r="Y31" s="49"/>
      <c r="Z31" s="53"/>
      <c r="AA31" s="53"/>
      <c r="AB31" s="63"/>
      <c r="AC31" s="64"/>
      <c r="AD31" s="95"/>
      <c r="AE31" s="99"/>
    </row>
    <row r="32" spans="1:32">
      <c r="A32" s="22" t="s">
        <v>39</v>
      </c>
      <c r="B32" s="21"/>
      <c r="C32" s="21"/>
      <c r="D32" s="21"/>
      <c r="E32" s="21"/>
      <c r="F32" s="80"/>
      <c r="G32" s="107"/>
      <c r="I32" s="49" t="s">
        <v>39</v>
      </c>
      <c r="J32" s="47"/>
      <c r="K32" s="47"/>
      <c r="L32" s="47"/>
      <c r="M32" s="47"/>
      <c r="N32" s="95"/>
      <c r="O32" s="100"/>
      <c r="Q32" s="22" t="s">
        <v>39</v>
      </c>
      <c r="R32" s="21"/>
      <c r="S32" s="21"/>
      <c r="T32" s="21"/>
      <c r="U32" s="21"/>
      <c r="V32" s="80"/>
      <c r="W32" s="107"/>
      <c r="Y32" s="49" t="s">
        <v>39</v>
      </c>
      <c r="Z32" s="47"/>
      <c r="AA32" s="47"/>
      <c r="AB32" s="47"/>
      <c r="AC32" s="47"/>
      <c r="AD32" s="95"/>
      <c r="AE32" s="100"/>
    </row>
    <row r="33" spans="1:31">
      <c r="A33" s="21"/>
      <c r="B33" s="29" t="s">
        <v>40</v>
      </c>
      <c r="C33" s="25"/>
      <c r="D33" s="23">
        <f>G33</f>
        <v>3894</v>
      </c>
      <c r="E33" s="177">
        <f>D33/D34</f>
        <v>0.11899886929682486</v>
      </c>
      <c r="F33" s="80" t="s">
        <v>25</v>
      </c>
      <c r="G33" s="108">
        <f>G17</f>
        <v>3894</v>
      </c>
      <c r="I33" s="47"/>
      <c r="J33" s="57" t="s">
        <v>40</v>
      </c>
      <c r="K33" s="53"/>
      <c r="L33" s="51">
        <f>O33</f>
        <v>3331</v>
      </c>
      <c r="M33" s="178">
        <f>L33/L34</f>
        <v>0.114051907142368</v>
      </c>
      <c r="N33" s="95" t="s">
        <v>25</v>
      </c>
      <c r="O33" s="99">
        <f>O17</f>
        <v>3331</v>
      </c>
      <c r="Q33" s="21"/>
      <c r="R33" s="29" t="s">
        <v>40</v>
      </c>
      <c r="S33" s="25"/>
      <c r="T33" s="23">
        <f>W33</f>
        <v>2263</v>
      </c>
      <c r="U33" s="177">
        <f>T33/T34</f>
        <v>8.2031391597491565E-2</v>
      </c>
      <c r="V33" s="80" t="s">
        <v>25</v>
      </c>
      <c r="W33" s="108">
        <f>W17</f>
        <v>2263</v>
      </c>
      <c r="Y33" s="47"/>
      <c r="Z33" s="57" t="s">
        <v>40</v>
      </c>
      <c r="AA33" s="53"/>
      <c r="AB33" s="51">
        <f>AE33</f>
        <v>2793</v>
      </c>
      <c r="AC33" s="178">
        <f>AB33/AB34</f>
        <v>9.9281956490828951E-2</v>
      </c>
      <c r="AD33" s="95" t="s">
        <v>25</v>
      </c>
      <c r="AE33" s="99">
        <f>AE17</f>
        <v>2793</v>
      </c>
    </row>
    <row r="34" spans="1:31">
      <c r="A34" s="21"/>
      <c r="B34" s="25" t="s">
        <v>38</v>
      </c>
      <c r="C34" s="25"/>
      <c r="D34" s="26">
        <f>G34</f>
        <v>32723</v>
      </c>
      <c r="E34" s="177"/>
      <c r="F34" s="80" t="s">
        <v>38</v>
      </c>
      <c r="G34" s="108">
        <f>G30</f>
        <v>32723</v>
      </c>
      <c r="I34" s="47"/>
      <c r="J34" s="53" t="s">
        <v>38</v>
      </c>
      <c r="K34" s="53"/>
      <c r="L34" s="54">
        <f>O34</f>
        <v>29206</v>
      </c>
      <c r="M34" s="178"/>
      <c r="N34" s="95" t="s">
        <v>38</v>
      </c>
      <c r="O34" s="99">
        <f>O30</f>
        <v>29206</v>
      </c>
      <c r="Q34" s="21"/>
      <c r="R34" s="25" t="s">
        <v>38</v>
      </c>
      <c r="S34" s="25"/>
      <c r="T34" s="26">
        <f>W34</f>
        <v>27587</v>
      </c>
      <c r="U34" s="177"/>
      <c r="V34" s="80" t="s">
        <v>38</v>
      </c>
      <c r="W34" s="108">
        <f>W30</f>
        <v>27587</v>
      </c>
      <c r="Y34" s="47"/>
      <c r="Z34" s="53" t="s">
        <v>38</v>
      </c>
      <c r="AA34" s="53"/>
      <c r="AB34" s="54">
        <f>AE34</f>
        <v>28132</v>
      </c>
      <c r="AC34" s="178"/>
      <c r="AD34" s="95" t="s">
        <v>38</v>
      </c>
      <c r="AE34" s="99">
        <f>AE30</f>
        <v>28132</v>
      </c>
    </row>
    <row r="35" spans="1:31">
      <c r="A35" s="21"/>
      <c r="B35" s="25"/>
      <c r="C35" s="25"/>
      <c r="D35" s="35"/>
      <c r="E35" s="36"/>
      <c r="F35" s="80"/>
      <c r="G35" s="108"/>
      <c r="I35" s="47"/>
      <c r="J35" s="53"/>
      <c r="K35" s="53"/>
      <c r="L35" s="63"/>
      <c r="M35" s="64"/>
      <c r="N35" s="95"/>
      <c r="O35" s="99"/>
      <c r="Q35" s="21"/>
      <c r="R35" s="25"/>
      <c r="S35" s="25"/>
      <c r="T35" s="35"/>
      <c r="U35" s="36"/>
      <c r="V35" s="80"/>
      <c r="W35" s="108"/>
      <c r="Y35" s="47"/>
      <c r="Z35" s="53"/>
      <c r="AA35" s="53"/>
      <c r="AB35" s="63"/>
      <c r="AC35" s="64"/>
      <c r="AD35" s="95"/>
      <c r="AE35" s="99"/>
    </row>
    <row r="36" spans="1:31">
      <c r="A36" s="22" t="s">
        <v>41</v>
      </c>
      <c r="B36" s="21"/>
      <c r="C36" s="21"/>
      <c r="D36" s="21"/>
      <c r="E36" s="21"/>
      <c r="F36" s="80"/>
      <c r="G36" s="107"/>
      <c r="I36" s="49" t="s">
        <v>41</v>
      </c>
      <c r="J36" s="47"/>
      <c r="K36" s="47"/>
      <c r="L36" s="47"/>
      <c r="M36" s="47"/>
      <c r="N36" s="95"/>
      <c r="O36" s="100"/>
      <c r="Q36" s="22" t="s">
        <v>41</v>
      </c>
      <c r="R36" s="21"/>
      <c r="S36" s="21"/>
      <c r="T36" s="21"/>
      <c r="U36" s="21"/>
      <c r="V36" s="80"/>
      <c r="W36" s="107"/>
      <c r="Y36" s="49" t="s">
        <v>41</v>
      </c>
      <c r="Z36" s="47"/>
      <c r="AA36" s="47"/>
      <c r="AB36" s="47"/>
      <c r="AC36" s="47"/>
      <c r="AD36" s="95"/>
      <c r="AE36" s="100"/>
    </row>
    <row r="37" spans="1:31">
      <c r="A37" s="21"/>
      <c r="B37" s="29" t="s">
        <v>38</v>
      </c>
      <c r="C37" s="25"/>
      <c r="D37" s="37">
        <f>G37</f>
        <v>32723</v>
      </c>
      <c r="E37" s="192">
        <f>D37/D38</f>
        <v>0.72415242984863237</v>
      </c>
      <c r="F37" s="80" t="s">
        <v>38</v>
      </c>
      <c r="G37" s="108">
        <f>G30</f>
        <v>32723</v>
      </c>
      <c r="I37" s="47"/>
      <c r="J37" s="57" t="s">
        <v>38</v>
      </c>
      <c r="K37" s="53"/>
      <c r="L37" s="65">
        <f>O37</f>
        <v>29206</v>
      </c>
      <c r="M37" s="193">
        <f>L37/L38</f>
        <v>0.65381687933736288</v>
      </c>
      <c r="N37" s="95" t="s">
        <v>38</v>
      </c>
      <c r="O37" s="99">
        <f>O30</f>
        <v>29206</v>
      </c>
      <c r="Q37" s="21"/>
      <c r="R37" s="29" t="s">
        <v>38</v>
      </c>
      <c r="S37" s="25"/>
      <c r="T37" s="37">
        <f>W37</f>
        <v>27587</v>
      </c>
      <c r="U37" s="192">
        <f>T37/T38</f>
        <v>0.61380829476682097</v>
      </c>
      <c r="V37" s="80" t="s">
        <v>38</v>
      </c>
      <c r="W37" s="108">
        <f>W30</f>
        <v>27587</v>
      </c>
      <c r="Y37" s="47"/>
      <c r="Z37" s="57" t="s">
        <v>38</v>
      </c>
      <c r="AA37" s="53"/>
      <c r="AB37" s="65">
        <f>AE37</f>
        <v>28132</v>
      </c>
      <c r="AC37" s="193">
        <f>AB37/AB38</f>
        <v>0.59085944719818528</v>
      </c>
      <c r="AD37" s="95" t="s">
        <v>38</v>
      </c>
      <c r="AE37" s="99">
        <f>AE30</f>
        <v>28132</v>
      </c>
    </row>
    <row r="38" spans="1:31">
      <c r="A38" s="21"/>
      <c r="B38" s="25" t="s">
        <v>42</v>
      </c>
      <c r="C38" s="25"/>
      <c r="D38" s="38">
        <f>G38</f>
        <v>45188</v>
      </c>
      <c r="E38" s="192"/>
      <c r="F38" s="80" t="s">
        <v>42</v>
      </c>
      <c r="G38" s="98">
        <v>45188</v>
      </c>
      <c r="I38" s="47"/>
      <c r="J38" s="53" t="s">
        <v>42</v>
      </c>
      <c r="K38" s="53"/>
      <c r="L38" s="66">
        <f>O38</f>
        <v>44670</v>
      </c>
      <c r="M38" s="193"/>
      <c r="N38" s="95" t="s">
        <v>42</v>
      </c>
      <c r="O38" s="98">
        <v>44670</v>
      </c>
      <c r="Q38" s="21"/>
      <c r="R38" s="25" t="s">
        <v>42</v>
      </c>
      <c r="S38" s="25"/>
      <c r="T38" s="38">
        <f>W38</f>
        <v>44944</v>
      </c>
      <c r="U38" s="192"/>
      <c r="V38" s="80" t="s">
        <v>42</v>
      </c>
      <c r="W38" s="98">
        <v>44944</v>
      </c>
      <c r="Y38" s="47"/>
      <c r="Z38" s="53" t="s">
        <v>42</v>
      </c>
      <c r="AA38" s="53"/>
      <c r="AB38" s="66">
        <f>AE38</f>
        <v>47612</v>
      </c>
      <c r="AC38" s="193"/>
      <c r="AD38" s="95" t="s">
        <v>42</v>
      </c>
      <c r="AE38" s="98">
        <v>47612</v>
      </c>
    </row>
    <row r="39" spans="1:31">
      <c r="A39" s="21"/>
      <c r="B39" s="25"/>
      <c r="C39" s="25"/>
      <c r="D39" s="39"/>
      <c r="E39" s="76"/>
      <c r="F39" s="80"/>
      <c r="G39" s="107"/>
      <c r="I39" s="47"/>
      <c r="J39" s="53"/>
      <c r="K39" s="53"/>
      <c r="L39" s="67"/>
      <c r="M39" s="75"/>
      <c r="N39" s="95"/>
      <c r="O39" s="100"/>
      <c r="Q39" s="21"/>
      <c r="R39" s="25"/>
      <c r="S39" s="25"/>
      <c r="T39" s="39"/>
      <c r="U39" s="76"/>
      <c r="V39" s="80"/>
      <c r="W39" s="107"/>
      <c r="Y39" s="47"/>
      <c r="Z39" s="53"/>
      <c r="AA39" s="53"/>
      <c r="AB39" s="67"/>
      <c r="AC39" s="75"/>
      <c r="AD39" s="95"/>
      <c r="AE39" s="100"/>
    </row>
    <row r="40" spans="1:31">
      <c r="A40" s="22" t="s">
        <v>43</v>
      </c>
      <c r="B40" s="21"/>
      <c r="C40" s="21"/>
      <c r="D40" s="33"/>
      <c r="E40" s="21"/>
      <c r="F40" s="80"/>
      <c r="G40" s="107"/>
      <c r="I40" s="49" t="s">
        <v>43</v>
      </c>
      <c r="J40" s="47"/>
      <c r="K40" s="47"/>
      <c r="L40" s="61"/>
      <c r="M40" s="47"/>
      <c r="N40" s="95"/>
      <c r="O40" s="100"/>
      <c r="Q40" s="22" t="s">
        <v>43</v>
      </c>
      <c r="R40" s="21"/>
      <c r="S40" s="21"/>
      <c r="T40" s="33"/>
      <c r="U40" s="21"/>
      <c r="V40" s="80"/>
      <c r="W40" s="107"/>
      <c r="Y40" s="49" t="s">
        <v>43</v>
      </c>
      <c r="Z40" s="47"/>
      <c r="AA40" s="47"/>
      <c r="AB40" s="61"/>
      <c r="AC40" s="47"/>
      <c r="AD40" s="95"/>
      <c r="AE40" s="100"/>
    </row>
    <row r="41" spans="1:31">
      <c r="A41" s="21"/>
      <c r="B41" s="29" t="s">
        <v>40</v>
      </c>
      <c r="C41" s="25"/>
      <c r="D41" s="40">
        <f>G41</f>
        <v>3894</v>
      </c>
      <c r="E41" s="177">
        <f>D41/D42</f>
        <v>8.6173320350535543E-2</v>
      </c>
      <c r="F41" s="80" t="s">
        <v>25</v>
      </c>
      <c r="G41" s="108">
        <f>G17</f>
        <v>3894</v>
      </c>
      <c r="I41" s="47"/>
      <c r="J41" s="57" t="s">
        <v>40</v>
      </c>
      <c r="K41" s="53"/>
      <c r="L41" s="68">
        <f>O41</f>
        <v>3331</v>
      </c>
      <c r="M41" s="178">
        <f>L41/L42</f>
        <v>7.456906201029774E-2</v>
      </c>
      <c r="N41" s="95" t="s">
        <v>25</v>
      </c>
      <c r="O41" s="99">
        <f>O17</f>
        <v>3331</v>
      </c>
      <c r="Q41" s="21"/>
      <c r="R41" s="29" t="s">
        <v>40</v>
      </c>
      <c r="S41" s="25"/>
      <c r="T41" s="40">
        <f>W41</f>
        <v>2263</v>
      </c>
      <c r="U41" s="177">
        <f>T41/T42</f>
        <v>5.0351548593805626E-2</v>
      </c>
      <c r="V41" s="80" t="s">
        <v>25</v>
      </c>
      <c r="W41" s="108">
        <f>W17</f>
        <v>2263</v>
      </c>
      <c r="Y41" s="47"/>
      <c r="Z41" s="57" t="s">
        <v>40</v>
      </c>
      <c r="AA41" s="53"/>
      <c r="AB41" s="68">
        <f>AE41</f>
        <v>2793</v>
      </c>
      <c r="AC41" s="178">
        <f>AB41/AB42</f>
        <v>5.8661681928925478E-2</v>
      </c>
      <c r="AD41" s="95" t="s">
        <v>25</v>
      </c>
      <c r="AE41" s="99">
        <f>AE17</f>
        <v>2793</v>
      </c>
    </row>
    <row r="42" spans="1:31">
      <c r="A42" s="21"/>
      <c r="B42" s="25" t="s">
        <v>42</v>
      </c>
      <c r="C42" s="25"/>
      <c r="D42" s="39">
        <f>G42</f>
        <v>45188</v>
      </c>
      <c r="E42" s="177"/>
      <c r="F42" s="80" t="s">
        <v>42</v>
      </c>
      <c r="G42" s="108">
        <f>G38</f>
        <v>45188</v>
      </c>
      <c r="I42" s="47"/>
      <c r="J42" s="53" t="s">
        <v>42</v>
      </c>
      <c r="K42" s="53"/>
      <c r="L42" s="67">
        <f>O42</f>
        <v>44670</v>
      </c>
      <c r="M42" s="178"/>
      <c r="N42" s="95" t="s">
        <v>42</v>
      </c>
      <c r="O42" s="99">
        <f>O38</f>
        <v>44670</v>
      </c>
      <c r="Q42" s="21"/>
      <c r="R42" s="25" t="s">
        <v>42</v>
      </c>
      <c r="S42" s="25"/>
      <c r="T42" s="39">
        <f>W42</f>
        <v>44944</v>
      </c>
      <c r="U42" s="177"/>
      <c r="V42" s="80" t="s">
        <v>42</v>
      </c>
      <c r="W42" s="108">
        <f>W38</f>
        <v>44944</v>
      </c>
      <c r="Y42" s="47"/>
      <c r="Z42" s="53" t="s">
        <v>42</v>
      </c>
      <c r="AA42" s="53"/>
      <c r="AB42" s="67">
        <f>AE42</f>
        <v>47612</v>
      </c>
      <c r="AC42" s="178"/>
      <c r="AD42" s="95" t="s">
        <v>42</v>
      </c>
      <c r="AE42" s="99">
        <f>AE38</f>
        <v>47612</v>
      </c>
    </row>
    <row r="43" spans="1:31">
      <c r="A43" s="81"/>
      <c r="B43" s="29"/>
      <c r="C43" s="29"/>
      <c r="D43" s="40"/>
      <c r="E43" s="85"/>
      <c r="F43" s="82"/>
      <c r="G43" s="109"/>
      <c r="H43" s="83"/>
      <c r="I43" s="84"/>
      <c r="J43" s="57"/>
      <c r="K43" s="57"/>
      <c r="L43" s="68"/>
      <c r="M43" s="86"/>
      <c r="N43" s="96"/>
      <c r="O43" s="101"/>
      <c r="Q43" s="81"/>
      <c r="R43" s="29"/>
      <c r="S43" s="29"/>
      <c r="T43" s="40"/>
      <c r="U43" s="85"/>
      <c r="V43" s="82"/>
      <c r="W43" s="109"/>
      <c r="X43" s="83"/>
      <c r="Y43" s="84"/>
      <c r="Z43" s="57"/>
      <c r="AA43" s="57"/>
      <c r="AB43" s="68"/>
      <c r="AC43" s="86"/>
      <c r="AD43" s="96"/>
      <c r="AE43" s="101"/>
    </row>
    <row r="44" spans="1:31">
      <c r="A44" s="21"/>
      <c r="B44" s="21"/>
      <c r="C44" s="21"/>
      <c r="D44" s="33"/>
      <c r="E44" s="21"/>
      <c r="F44" s="80"/>
      <c r="G44" s="107"/>
      <c r="I44" s="47"/>
      <c r="J44" s="47"/>
      <c r="K44" s="47"/>
      <c r="L44" s="61"/>
      <c r="M44" s="47"/>
      <c r="N44" s="95"/>
      <c r="O44" s="100"/>
      <c r="Q44" s="21"/>
      <c r="R44" s="21"/>
      <c r="S44" s="21"/>
      <c r="T44" s="33"/>
      <c r="U44" s="21"/>
      <c r="V44" s="80"/>
      <c r="W44" s="107"/>
      <c r="Y44" s="47"/>
      <c r="Z44" s="47"/>
      <c r="AA44" s="47"/>
      <c r="AB44" s="61"/>
      <c r="AC44" s="47"/>
      <c r="AD44" s="95"/>
      <c r="AE44" s="100"/>
    </row>
    <row r="45" spans="1:31" ht="14.1">
      <c r="A45" s="20" t="s">
        <v>44</v>
      </c>
      <c r="B45" s="21"/>
      <c r="C45" s="21"/>
      <c r="D45" s="33"/>
      <c r="E45" s="21"/>
      <c r="F45" s="80"/>
      <c r="G45" s="107"/>
      <c r="I45" s="46" t="s">
        <v>44</v>
      </c>
      <c r="J45" s="47"/>
      <c r="K45" s="47"/>
      <c r="L45" s="61"/>
      <c r="M45" s="47"/>
      <c r="N45" s="95"/>
      <c r="O45" s="100"/>
      <c r="Q45" s="20" t="s">
        <v>44</v>
      </c>
      <c r="R45" s="21"/>
      <c r="S45" s="21"/>
      <c r="T45" s="33"/>
      <c r="U45" s="21"/>
      <c r="V45" s="80"/>
      <c r="W45" s="107"/>
      <c r="Y45" s="46" t="s">
        <v>44</v>
      </c>
      <c r="Z45" s="47"/>
      <c r="AA45" s="47"/>
      <c r="AB45" s="61"/>
      <c r="AC45" s="47"/>
      <c r="AD45" s="95"/>
      <c r="AE45" s="100"/>
    </row>
    <row r="46" spans="1:31" ht="14.1">
      <c r="A46" s="20"/>
      <c r="B46" s="21"/>
      <c r="C46" s="21"/>
      <c r="D46" s="33"/>
      <c r="E46" s="21"/>
      <c r="F46" s="80"/>
      <c r="G46" s="107"/>
      <c r="I46" s="46"/>
      <c r="J46" s="47"/>
      <c r="K46" s="47"/>
      <c r="L46" s="61"/>
      <c r="M46" s="47"/>
      <c r="N46" s="95"/>
      <c r="O46" s="100"/>
      <c r="Q46" s="20"/>
      <c r="R46" s="21"/>
      <c r="S46" s="21"/>
      <c r="T46" s="33"/>
      <c r="U46" s="21"/>
      <c r="V46" s="80"/>
      <c r="W46" s="107"/>
      <c r="Y46" s="46"/>
      <c r="Z46" s="47"/>
      <c r="AA46" s="47"/>
      <c r="AB46" s="61"/>
      <c r="AC46" s="47"/>
      <c r="AD46" s="95"/>
      <c r="AE46" s="100"/>
    </row>
    <row r="47" spans="1:31">
      <c r="A47" s="22" t="s">
        <v>45</v>
      </c>
      <c r="B47" s="21"/>
      <c r="C47" s="21"/>
      <c r="D47" s="33"/>
      <c r="E47" s="21"/>
      <c r="F47" s="80"/>
      <c r="G47" s="107"/>
      <c r="I47" s="49" t="s">
        <v>45</v>
      </c>
      <c r="J47" s="47"/>
      <c r="K47" s="47"/>
      <c r="L47" s="61"/>
      <c r="M47" s="47"/>
      <c r="N47" s="95"/>
      <c r="O47" s="100"/>
      <c r="Q47" s="22" t="s">
        <v>45</v>
      </c>
      <c r="R47" s="21"/>
      <c r="S47" s="21"/>
      <c r="T47" s="33"/>
      <c r="U47" s="21"/>
      <c r="V47" s="80"/>
      <c r="W47" s="107"/>
      <c r="Y47" s="49" t="s">
        <v>45</v>
      </c>
      <c r="Z47" s="47"/>
      <c r="AA47" s="47"/>
      <c r="AB47" s="61"/>
      <c r="AC47" s="47"/>
      <c r="AD47" s="95"/>
      <c r="AE47" s="100"/>
    </row>
    <row r="48" spans="1:31">
      <c r="A48" s="21"/>
      <c r="B48" s="29" t="s">
        <v>46</v>
      </c>
      <c r="C48" s="25"/>
      <c r="D48" s="37">
        <f>G48</f>
        <v>21844</v>
      </c>
      <c r="E48" s="194">
        <f>D48/D49</f>
        <v>5.2083929422985218</v>
      </c>
      <c r="F48" s="80" t="s">
        <v>47</v>
      </c>
      <c r="G48" s="98">
        <v>21844</v>
      </c>
      <c r="I48" s="47"/>
      <c r="J48" s="57" t="s">
        <v>46</v>
      </c>
      <c r="K48" s="53"/>
      <c r="L48" s="65">
        <f>O48</f>
        <v>19350</v>
      </c>
      <c r="M48" s="195">
        <f>L48/L49</f>
        <v>5.3586264192744393</v>
      </c>
      <c r="N48" s="95" t="s">
        <v>48</v>
      </c>
      <c r="O48" s="98">
        <v>19350</v>
      </c>
      <c r="Q48" s="21"/>
      <c r="R48" s="29" t="s">
        <v>46</v>
      </c>
      <c r="S48" s="25"/>
      <c r="T48" s="37">
        <f>W48</f>
        <v>18425</v>
      </c>
      <c r="U48" s="194">
        <f>T48/T49</f>
        <v>5.9111324991979464</v>
      </c>
      <c r="V48" s="80" t="s">
        <v>48</v>
      </c>
      <c r="W48" s="98">
        <v>18425</v>
      </c>
      <c r="Y48" s="47"/>
      <c r="Z48" s="57" t="s">
        <v>46</v>
      </c>
      <c r="AA48" s="53"/>
      <c r="AB48" s="65">
        <f>AE48</f>
        <v>18859</v>
      </c>
      <c r="AC48" s="195">
        <f>AB48/AB49</f>
        <v>6.1230519480519483</v>
      </c>
      <c r="AD48" s="95" t="s">
        <v>48</v>
      </c>
      <c r="AE48" s="98">
        <v>18859</v>
      </c>
    </row>
    <row r="49" spans="1:32">
      <c r="A49" s="21"/>
      <c r="B49" s="25" t="s">
        <v>49</v>
      </c>
      <c r="C49" s="25"/>
      <c r="D49" s="38">
        <f>G49</f>
        <v>4194</v>
      </c>
      <c r="E49" s="194"/>
      <c r="F49" s="80" t="s">
        <v>10</v>
      </c>
      <c r="G49" s="98">
        <v>4194</v>
      </c>
      <c r="I49" s="47"/>
      <c r="J49" s="53" t="s">
        <v>49</v>
      </c>
      <c r="K49" s="53"/>
      <c r="L49" s="66">
        <f>O49</f>
        <v>3611</v>
      </c>
      <c r="M49" s="195"/>
      <c r="N49" s="95" t="s">
        <v>10</v>
      </c>
      <c r="O49" s="98">
        <v>3611</v>
      </c>
      <c r="Q49" s="21"/>
      <c r="R49" s="25" t="s">
        <v>49</v>
      </c>
      <c r="S49" s="25"/>
      <c r="T49" s="38">
        <f>W49</f>
        <v>3117</v>
      </c>
      <c r="U49" s="194"/>
      <c r="V49" s="80" t="s">
        <v>10</v>
      </c>
      <c r="W49" s="98">
        <v>3117</v>
      </c>
      <c r="Y49" s="47"/>
      <c r="Z49" s="53" t="s">
        <v>49</v>
      </c>
      <c r="AA49" s="53"/>
      <c r="AB49" s="66">
        <f>AE49</f>
        <v>3080</v>
      </c>
      <c r="AC49" s="195"/>
      <c r="AD49" s="95" t="s">
        <v>10</v>
      </c>
      <c r="AE49" s="98">
        <v>3080</v>
      </c>
    </row>
    <row r="50" spans="1:32">
      <c r="A50" s="21"/>
      <c r="B50" s="25"/>
      <c r="C50" s="25"/>
      <c r="D50" s="39"/>
      <c r="E50" s="76"/>
      <c r="F50" s="80"/>
      <c r="G50" s="107"/>
      <c r="I50" s="47"/>
      <c r="J50" s="53"/>
      <c r="K50" s="53"/>
      <c r="L50" s="67"/>
      <c r="M50" s="75"/>
      <c r="N50" s="95"/>
      <c r="O50" s="100"/>
      <c r="Q50" s="21"/>
      <c r="R50" s="25"/>
      <c r="S50" s="25"/>
      <c r="T50" s="39"/>
      <c r="U50" s="76"/>
      <c r="V50" s="80"/>
      <c r="W50" s="107"/>
      <c r="Y50" s="47"/>
      <c r="Z50" s="53"/>
      <c r="AA50" s="53"/>
      <c r="AB50" s="67"/>
      <c r="AC50" s="75"/>
      <c r="AD50" s="95"/>
      <c r="AE50" s="100"/>
    </row>
    <row r="51" spans="1:32">
      <c r="A51" s="22" t="s">
        <v>50</v>
      </c>
      <c r="B51" s="21"/>
      <c r="C51" s="21"/>
      <c r="D51" s="33"/>
      <c r="E51" s="21"/>
      <c r="F51" s="80"/>
      <c r="G51" s="107"/>
      <c r="I51" s="49" t="s">
        <v>50</v>
      </c>
      <c r="J51" s="47"/>
      <c r="K51" s="47"/>
      <c r="L51" s="61"/>
      <c r="M51" s="47"/>
      <c r="N51" s="95"/>
      <c r="O51" s="100"/>
      <c r="Q51" s="22" t="s">
        <v>50</v>
      </c>
      <c r="R51" s="21"/>
      <c r="S51" s="21"/>
      <c r="T51" s="33"/>
      <c r="U51" s="21"/>
      <c r="V51" s="80"/>
      <c r="W51" s="107"/>
      <c r="Y51" s="49" t="s">
        <v>50</v>
      </c>
      <c r="Z51" s="47"/>
      <c r="AA51" s="47"/>
      <c r="AB51" s="61"/>
      <c r="AC51" s="47"/>
      <c r="AD51" s="95"/>
      <c r="AE51" s="100"/>
    </row>
    <row r="52" spans="1:32">
      <c r="A52" s="21"/>
      <c r="B52" s="29">
        <v>365</v>
      </c>
      <c r="C52" s="25"/>
      <c r="D52" s="41">
        <v>365</v>
      </c>
      <c r="E52" s="188">
        <f>D52/D53</f>
        <v>70.079197949093569</v>
      </c>
      <c r="F52" s="80" t="s">
        <v>51</v>
      </c>
      <c r="G52" s="110">
        <f>E48</f>
        <v>5.2083929422985218</v>
      </c>
      <c r="I52" s="47"/>
      <c r="J52" s="57">
        <v>365</v>
      </c>
      <c r="K52" s="53"/>
      <c r="L52" s="69">
        <v>365</v>
      </c>
      <c r="M52" s="189">
        <f>L52/L53</f>
        <v>68.114470284237726</v>
      </c>
      <c r="N52" s="95" t="s">
        <v>51</v>
      </c>
      <c r="O52" s="102">
        <f>M48</f>
        <v>5.3586264192744393</v>
      </c>
      <c r="Q52" s="21"/>
      <c r="R52" s="29">
        <v>365</v>
      </c>
      <c r="S52" s="25"/>
      <c r="T52" s="41">
        <v>365</v>
      </c>
      <c r="U52" s="188">
        <f>T52/T53</f>
        <v>61.747896879240166</v>
      </c>
      <c r="V52" s="80" t="s">
        <v>51</v>
      </c>
      <c r="W52" s="110">
        <f>U48</f>
        <v>5.9111324991979464</v>
      </c>
      <c r="Y52" s="47"/>
      <c r="Z52" s="57">
        <v>365</v>
      </c>
      <c r="AA52" s="53"/>
      <c r="AB52" s="69">
        <v>365</v>
      </c>
      <c r="AC52" s="189">
        <f>AB52/AB53</f>
        <v>59.610795906463757</v>
      </c>
      <c r="AD52" s="95" t="s">
        <v>51</v>
      </c>
      <c r="AE52" s="102">
        <f>AC48</f>
        <v>6.1230519480519483</v>
      </c>
    </row>
    <row r="53" spans="1:32">
      <c r="A53" s="21"/>
      <c r="B53" s="25" t="s">
        <v>45</v>
      </c>
      <c r="C53" s="25"/>
      <c r="D53" s="43">
        <f>G52</f>
        <v>5.2083929422985218</v>
      </c>
      <c r="E53" s="188"/>
      <c r="F53" s="80"/>
      <c r="G53" s="107"/>
      <c r="I53" s="47"/>
      <c r="J53" s="53" t="s">
        <v>45</v>
      </c>
      <c r="K53" s="53"/>
      <c r="L53" s="71">
        <f>O52</f>
        <v>5.3586264192744393</v>
      </c>
      <c r="M53" s="189"/>
      <c r="N53" s="95"/>
      <c r="O53" s="100"/>
      <c r="Q53" s="21"/>
      <c r="R53" s="25" t="s">
        <v>45</v>
      </c>
      <c r="S53" s="25"/>
      <c r="T53" s="43">
        <f>W52</f>
        <v>5.9111324991979464</v>
      </c>
      <c r="U53" s="188"/>
      <c r="V53" s="80"/>
      <c r="W53" s="107"/>
      <c r="Y53" s="47"/>
      <c r="Z53" s="53" t="s">
        <v>45</v>
      </c>
      <c r="AA53" s="53"/>
      <c r="AB53" s="71">
        <f>AE52</f>
        <v>6.1230519480519483</v>
      </c>
      <c r="AC53" s="189"/>
      <c r="AD53" s="95"/>
      <c r="AE53" s="100"/>
    </row>
    <row r="54" spans="1:32">
      <c r="A54" s="21"/>
      <c r="B54" s="25"/>
      <c r="C54" s="25"/>
      <c r="D54" s="39"/>
      <c r="E54" s="76"/>
      <c r="F54" s="80"/>
      <c r="G54" s="107"/>
      <c r="I54" s="47"/>
      <c r="J54" s="53"/>
      <c r="K54" s="53"/>
      <c r="L54" s="67"/>
      <c r="M54" s="75"/>
      <c r="N54" s="95"/>
      <c r="O54" s="100"/>
      <c r="Q54" s="21"/>
      <c r="R54" s="25"/>
      <c r="S54" s="25"/>
      <c r="T54" s="39"/>
      <c r="U54" s="76"/>
      <c r="V54" s="80"/>
      <c r="W54" s="107"/>
      <c r="Y54" s="47"/>
      <c r="Z54" s="53"/>
      <c r="AA54" s="53"/>
      <c r="AB54" s="67"/>
      <c r="AC54" s="75"/>
      <c r="AD54" s="95"/>
      <c r="AE54" s="100"/>
    </row>
    <row r="55" spans="1:32">
      <c r="A55" s="22" t="s">
        <v>52</v>
      </c>
      <c r="B55" s="21"/>
      <c r="C55" s="21"/>
      <c r="D55" s="33"/>
      <c r="E55" s="21"/>
      <c r="F55" s="80"/>
      <c r="G55" s="107"/>
      <c r="I55" s="49" t="s">
        <v>52</v>
      </c>
      <c r="J55" s="47"/>
      <c r="K55" s="47"/>
      <c r="L55" s="61"/>
      <c r="M55" s="47"/>
      <c r="N55" s="95"/>
      <c r="O55" s="100"/>
      <c r="Q55" s="22" t="s">
        <v>52</v>
      </c>
      <c r="R55" s="21"/>
      <c r="S55" s="21"/>
      <c r="T55" s="33"/>
      <c r="U55" s="21"/>
      <c r="V55" s="80"/>
      <c r="W55" s="107"/>
      <c r="Y55" s="49" t="s">
        <v>52</v>
      </c>
      <c r="Z55" s="47"/>
      <c r="AA55" s="47"/>
      <c r="AB55" s="61"/>
      <c r="AC55" s="47"/>
      <c r="AD55" s="95"/>
      <c r="AE55" s="100"/>
    </row>
    <row r="56" spans="1:32">
      <c r="A56" s="21"/>
      <c r="B56" s="29" t="s">
        <v>53</v>
      </c>
      <c r="C56" s="25"/>
      <c r="D56" s="41">
        <f>G56*365</f>
        <v>1667685</v>
      </c>
      <c r="E56" s="190">
        <f>D56/D57</f>
        <v>50.963695260214529</v>
      </c>
      <c r="F56" s="80" t="s">
        <v>54</v>
      </c>
      <c r="G56" s="98">
        <v>4569</v>
      </c>
      <c r="I56" s="47"/>
      <c r="J56" s="57" t="s">
        <v>53</v>
      </c>
      <c r="K56" s="53"/>
      <c r="L56" s="69">
        <f>O56*365</f>
        <v>2077580</v>
      </c>
      <c r="M56" s="191">
        <f>L56/L57</f>
        <v>71.135383140450585</v>
      </c>
      <c r="N56" s="95" t="s">
        <v>54</v>
      </c>
      <c r="O56" s="98">
        <v>5692</v>
      </c>
      <c r="Q56" s="21"/>
      <c r="R56" s="29" t="s">
        <v>53</v>
      </c>
      <c r="S56" s="25"/>
      <c r="T56" s="41">
        <f>W56*365</f>
        <v>1491390</v>
      </c>
      <c r="U56" s="190">
        <f>T56/T57</f>
        <v>54.061333236669448</v>
      </c>
      <c r="V56" s="80" t="s">
        <v>54</v>
      </c>
      <c r="W56" s="98">
        <v>4086</v>
      </c>
      <c r="Y56" s="47"/>
      <c r="Z56" s="57" t="s">
        <v>53</v>
      </c>
      <c r="AA56" s="53"/>
      <c r="AB56" s="69">
        <f>AE56*365</f>
        <v>1544315</v>
      </c>
      <c r="AC56" s="191">
        <f>AB56/AB57</f>
        <v>54.895314943836198</v>
      </c>
      <c r="AD56" s="95" t="s">
        <v>54</v>
      </c>
      <c r="AE56" s="98">
        <v>4231</v>
      </c>
      <c r="AF56" s="171"/>
    </row>
    <row r="57" spans="1:32">
      <c r="A57" s="21"/>
      <c r="B57" s="25" t="s">
        <v>38</v>
      </c>
      <c r="C57" s="25"/>
      <c r="D57" s="38">
        <f>G57</f>
        <v>32723</v>
      </c>
      <c r="E57" s="190"/>
      <c r="F57" s="80" t="s">
        <v>38</v>
      </c>
      <c r="G57" s="108">
        <f>G30</f>
        <v>32723</v>
      </c>
      <c r="I57" s="47"/>
      <c r="J57" s="53" t="s">
        <v>38</v>
      </c>
      <c r="K57" s="53"/>
      <c r="L57" s="66">
        <f>O57</f>
        <v>29206</v>
      </c>
      <c r="M57" s="191"/>
      <c r="N57" s="95" t="s">
        <v>38</v>
      </c>
      <c r="O57" s="99">
        <f>O30</f>
        <v>29206</v>
      </c>
      <c r="Q57" s="21"/>
      <c r="R57" s="25" t="s">
        <v>38</v>
      </c>
      <c r="S57" s="25"/>
      <c r="T57" s="38">
        <f>W57</f>
        <v>27587</v>
      </c>
      <c r="U57" s="190"/>
      <c r="V57" s="80" t="s">
        <v>38</v>
      </c>
      <c r="W57" s="108">
        <f>W30</f>
        <v>27587</v>
      </c>
      <c r="Y57" s="47"/>
      <c r="Z57" s="53" t="s">
        <v>38</v>
      </c>
      <c r="AA57" s="53"/>
      <c r="AB57" s="66">
        <f>AE57</f>
        <v>28132</v>
      </c>
      <c r="AC57" s="191"/>
      <c r="AD57" s="95" t="s">
        <v>38</v>
      </c>
      <c r="AE57" s="99">
        <f>AE30</f>
        <v>28132</v>
      </c>
    </row>
    <row r="58" spans="1:32">
      <c r="A58" s="21"/>
      <c r="B58" s="25"/>
      <c r="C58" s="25"/>
      <c r="D58" s="39"/>
      <c r="E58" s="36"/>
      <c r="F58" s="80"/>
      <c r="G58" s="107"/>
      <c r="I58" s="47"/>
      <c r="J58" s="53"/>
      <c r="K58" s="53"/>
      <c r="L58" s="67"/>
      <c r="M58" s="64"/>
      <c r="N58" s="95"/>
      <c r="O58" s="100"/>
      <c r="Q58" s="21"/>
      <c r="R58" s="25"/>
      <c r="S58" s="25"/>
      <c r="T58" s="39"/>
      <c r="U58" s="36"/>
      <c r="V58" s="80"/>
      <c r="W58" s="107"/>
      <c r="Y58" s="47"/>
      <c r="Z58" s="53"/>
      <c r="AA58" s="53"/>
      <c r="AB58" s="67"/>
      <c r="AC58" s="64"/>
      <c r="AD58" s="95"/>
      <c r="AE58" s="100"/>
    </row>
    <row r="59" spans="1:32">
      <c r="A59" s="22" t="s">
        <v>55</v>
      </c>
      <c r="B59" s="21"/>
      <c r="C59" s="21"/>
      <c r="D59" s="33"/>
      <c r="E59" s="42"/>
      <c r="F59" s="80"/>
      <c r="G59" s="107"/>
      <c r="I59" s="49" t="s">
        <v>55</v>
      </c>
      <c r="J59" s="47"/>
      <c r="K59" s="47"/>
      <c r="L59" s="61"/>
      <c r="M59" s="70"/>
      <c r="N59" s="95"/>
      <c r="O59" s="100"/>
      <c r="Q59" s="22" t="s">
        <v>55</v>
      </c>
      <c r="R59" s="21"/>
      <c r="S59" s="21"/>
      <c r="T59" s="33"/>
      <c r="U59" s="42"/>
      <c r="V59" s="80"/>
      <c r="W59" s="107"/>
      <c r="Y59" s="49" t="s">
        <v>55</v>
      </c>
      <c r="Z59" s="47"/>
      <c r="AA59" s="47"/>
      <c r="AB59" s="61"/>
      <c r="AC59" s="70"/>
      <c r="AD59" s="95"/>
      <c r="AE59" s="100"/>
    </row>
    <row r="60" spans="1:32">
      <c r="A60" s="21"/>
      <c r="B60" s="29" t="s">
        <v>56</v>
      </c>
      <c r="C60" s="25"/>
      <c r="D60" s="41">
        <f>G60*365</f>
        <v>2143280</v>
      </c>
      <c r="E60" s="190">
        <f>D60/D61</f>
        <v>98.117560886284565</v>
      </c>
      <c r="F60" s="80" t="s">
        <v>57</v>
      </c>
      <c r="G60" s="98">
        <v>5872</v>
      </c>
      <c r="I60" s="47"/>
      <c r="J60" s="57" t="s">
        <v>56</v>
      </c>
      <c r="K60" s="53"/>
      <c r="L60" s="69">
        <f>O60*365</f>
        <v>2077580</v>
      </c>
      <c r="M60" s="191">
        <f>L60/L61</f>
        <v>107.36847545219638</v>
      </c>
      <c r="N60" s="95" t="s">
        <v>57</v>
      </c>
      <c r="O60" s="98">
        <v>5692</v>
      </c>
      <c r="Q60" s="21"/>
      <c r="R60" s="29" t="s">
        <v>56</v>
      </c>
      <c r="S60" s="25"/>
      <c r="T60" s="41">
        <f>W60*365</f>
        <v>1749080</v>
      </c>
      <c r="U60" s="190">
        <f>T60/T61</f>
        <v>94.929715061058346</v>
      </c>
      <c r="V60" s="80" t="s">
        <v>57</v>
      </c>
      <c r="W60" s="98">
        <v>4792</v>
      </c>
      <c r="Y60" s="47"/>
      <c r="Z60" s="57" t="s">
        <v>56</v>
      </c>
      <c r="AA60" s="53"/>
      <c r="AB60" s="69">
        <f>AE60*365</f>
        <v>1794340</v>
      </c>
      <c r="AC60" s="191">
        <f>AB60/AB61</f>
        <v>95.145023596160982</v>
      </c>
      <c r="AD60" s="95" t="s">
        <v>57</v>
      </c>
      <c r="AE60" s="98">
        <v>4916</v>
      </c>
    </row>
    <row r="61" spans="1:32">
      <c r="A61" s="21"/>
      <c r="B61" s="25" t="s">
        <v>58</v>
      </c>
      <c r="C61" s="25"/>
      <c r="D61" s="38">
        <f>G61</f>
        <v>21844</v>
      </c>
      <c r="E61" s="190"/>
      <c r="F61" s="80" t="s">
        <v>47</v>
      </c>
      <c r="G61" s="108">
        <f>G48</f>
        <v>21844</v>
      </c>
      <c r="I61" s="47"/>
      <c r="J61" s="53" t="s">
        <v>58</v>
      </c>
      <c r="K61" s="53"/>
      <c r="L61" s="66">
        <f>O61</f>
        <v>19350</v>
      </c>
      <c r="M61" s="191"/>
      <c r="N61" s="95" t="s">
        <v>59</v>
      </c>
      <c r="O61" s="99">
        <f>O48</f>
        <v>19350</v>
      </c>
      <c r="Q61" s="21"/>
      <c r="R61" s="25" t="s">
        <v>58</v>
      </c>
      <c r="S61" s="25"/>
      <c r="T61" s="38">
        <f>W61</f>
        <v>18425</v>
      </c>
      <c r="U61" s="190"/>
      <c r="V61" s="80" t="s">
        <v>47</v>
      </c>
      <c r="W61" s="108">
        <f>W48</f>
        <v>18425</v>
      </c>
      <c r="Y61" s="47"/>
      <c r="Z61" s="53" t="s">
        <v>58</v>
      </c>
      <c r="AA61" s="53"/>
      <c r="AB61" s="66">
        <f>AE61</f>
        <v>18859</v>
      </c>
      <c r="AC61" s="191"/>
      <c r="AD61" s="95" t="s">
        <v>59</v>
      </c>
      <c r="AE61" s="99">
        <f>AE48</f>
        <v>18859</v>
      </c>
    </row>
    <row r="62" spans="1:32">
      <c r="A62" s="81"/>
      <c r="B62" s="29"/>
      <c r="C62" s="29"/>
      <c r="D62" s="40"/>
      <c r="E62" s="85"/>
      <c r="F62" s="82"/>
      <c r="G62" s="109"/>
      <c r="H62" s="83"/>
      <c r="I62" s="84"/>
      <c r="J62" s="57"/>
      <c r="K62" s="57"/>
      <c r="L62" s="68"/>
      <c r="M62" s="86"/>
      <c r="N62" s="96"/>
      <c r="O62" s="101"/>
      <c r="Q62" s="81"/>
      <c r="R62" s="29"/>
      <c r="S62" s="29"/>
      <c r="T62" s="40"/>
      <c r="U62" s="85"/>
      <c r="V62" s="82"/>
      <c r="W62" s="109"/>
      <c r="X62" s="83"/>
      <c r="Y62" s="84"/>
      <c r="Z62" s="57"/>
      <c r="AA62" s="57"/>
      <c r="AB62" s="68"/>
      <c r="AC62" s="86"/>
      <c r="AD62" s="96"/>
      <c r="AE62" s="101"/>
    </row>
    <row r="63" spans="1:32">
      <c r="A63" s="21"/>
      <c r="B63" s="25"/>
      <c r="C63" s="25"/>
      <c r="D63" s="39"/>
      <c r="E63" s="76"/>
      <c r="F63" s="80"/>
      <c r="G63" s="107"/>
      <c r="I63" s="47"/>
      <c r="J63" s="53"/>
      <c r="K63" s="53"/>
      <c r="L63" s="67"/>
      <c r="M63" s="75"/>
      <c r="N63" s="95"/>
      <c r="O63" s="100"/>
      <c r="Q63" s="21"/>
      <c r="R63" s="25"/>
      <c r="S63" s="25"/>
      <c r="T63" s="39"/>
      <c r="U63" s="76"/>
      <c r="V63" s="80"/>
      <c r="W63" s="107"/>
      <c r="Y63" s="47"/>
      <c r="Z63" s="53"/>
      <c r="AA63" s="53"/>
      <c r="AB63" s="67"/>
      <c r="AC63" s="75"/>
      <c r="AD63" s="95"/>
      <c r="AE63" s="100"/>
    </row>
    <row r="64" spans="1:32" ht="14.1">
      <c r="A64" s="20" t="s">
        <v>60</v>
      </c>
      <c r="B64" s="21"/>
      <c r="C64" s="21"/>
      <c r="D64" s="21"/>
      <c r="E64" s="21"/>
      <c r="F64" s="80"/>
      <c r="G64" s="107"/>
      <c r="I64" s="46" t="s">
        <v>60</v>
      </c>
      <c r="J64" s="47"/>
      <c r="K64" s="47"/>
      <c r="L64" s="47"/>
      <c r="M64" s="47"/>
      <c r="N64" s="95"/>
      <c r="O64" s="100"/>
      <c r="Q64" s="20" t="s">
        <v>60</v>
      </c>
      <c r="R64" s="21"/>
      <c r="S64" s="21"/>
      <c r="T64" s="21"/>
      <c r="U64" s="21"/>
      <c r="V64" s="80"/>
      <c r="W64" s="107"/>
      <c r="Y64" s="46" t="s">
        <v>60</v>
      </c>
      <c r="Z64" s="47"/>
      <c r="AA64" s="47"/>
      <c r="AB64" s="47"/>
      <c r="AC64" s="47"/>
      <c r="AD64" s="95"/>
      <c r="AE64" s="100"/>
    </row>
    <row r="65" spans="1:32" ht="14.1">
      <c r="A65" s="20"/>
      <c r="B65" s="21"/>
      <c r="C65" s="21"/>
      <c r="D65" s="21"/>
      <c r="E65" s="21"/>
      <c r="F65" s="80"/>
      <c r="G65" s="107"/>
      <c r="I65" s="46"/>
      <c r="J65" s="47"/>
      <c r="K65" s="47"/>
      <c r="L65" s="47"/>
      <c r="M65" s="47"/>
      <c r="N65" s="95"/>
      <c r="O65" s="100"/>
      <c r="Q65" s="20"/>
      <c r="R65" s="21"/>
      <c r="S65" s="21"/>
      <c r="T65" s="21"/>
      <c r="U65" s="21"/>
      <c r="V65" s="80"/>
      <c r="W65" s="107"/>
      <c r="Y65" s="46"/>
      <c r="Z65" s="47"/>
      <c r="AA65" s="47"/>
      <c r="AB65" s="47"/>
      <c r="AC65" s="47"/>
      <c r="AD65" s="95"/>
      <c r="AE65" s="100"/>
    </row>
    <row r="66" spans="1:32">
      <c r="A66" s="22" t="s">
        <v>61</v>
      </c>
      <c r="B66" s="21"/>
      <c r="C66" s="21"/>
      <c r="D66" s="21"/>
      <c r="E66" s="21"/>
      <c r="F66" s="80"/>
      <c r="G66" s="107"/>
      <c r="I66" s="49" t="s">
        <v>61</v>
      </c>
      <c r="J66" s="47"/>
      <c r="K66" s="47"/>
      <c r="L66" s="47"/>
      <c r="M66" s="47"/>
      <c r="N66" s="95"/>
      <c r="O66" s="100"/>
      <c r="Q66" s="22" t="s">
        <v>61</v>
      </c>
      <c r="R66" s="21"/>
      <c r="S66" s="21"/>
      <c r="T66" s="21"/>
      <c r="U66" s="21"/>
      <c r="V66" s="80"/>
      <c r="W66" s="107"/>
      <c r="Y66" s="49" t="s">
        <v>61</v>
      </c>
      <c r="Z66" s="47"/>
      <c r="AA66" s="47"/>
      <c r="AB66" s="47"/>
      <c r="AC66" s="47"/>
      <c r="AD66" s="95"/>
      <c r="AE66" s="100"/>
    </row>
    <row r="67" spans="1:32">
      <c r="A67" s="21"/>
      <c r="B67" s="31" t="s">
        <v>31</v>
      </c>
      <c r="C67" s="33"/>
      <c r="D67" s="32">
        <f>G67</f>
        <v>3900</v>
      </c>
      <c r="E67" s="183">
        <f>D67/D68</f>
        <v>3.5008976660682225</v>
      </c>
      <c r="F67" s="80" t="s">
        <v>32</v>
      </c>
      <c r="G67" s="108">
        <f>G21</f>
        <v>3900</v>
      </c>
      <c r="I67" s="47"/>
      <c r="J67" s="59" t="s">
        <v>31</v>
      </c>
      <c r="K67" s="61"/>
      <c r="L67" s="60">
        <f>O67</f>
        <v>2621</v>
      </c>
      <c r="M67" s="185">
        <f>L67/L68</f>
        <v>3.0619158878504673</v>
      </c>
      <c r="N67" s="95" t="s">
        <v>32</v>
      </c>
      <c r="O67" s="99">
        <f>O21</f>
        <v>2621</v>
      </c>
      <c r="Q67" s="21"/>
      <c r="R67" s="31" t="s">
        <v>31</v>
      </c>
      <c r="S67" s="33"/>
      <c r="T67" s="32">
        <f>W67</f>
        <v>1165</v>
      </c>
      <c r="U67" s="183">
        <f>T67/T68</f>
        <v>1.4312039312039313</v>
      </c>
      <c r="V67" s="80" t="s">
        <v>32</v>
      </c>
      <c r="W67" s="108">
        <f>W21</f>
        <v>1165</v>
      </c>
      <c r="Y67" s="47"/>
      <c r="Z67" s="59" t="s">
        <v>31</v>
      </c>
      <c r="AA67" s="61"/>
      <c r="AB67" s="60">
        <f>AE67</f>
        <v>1738</v>
      </c>
      <c r="AC67" s="185">
        <f>AB67/AB68</f>
        <v>2.0303738317757007</v>
      </c>
      <c r="AD67" s="95" t="s">
        <v>32</v>
      </c>
      <c r="AE67" s="99">
        <f>AE21</f>
        <v>1738</v>
      </c>
    </row>
    <row r="68" spans="1:32">
      <c r="A68" s="21"/>
      <c r="B68" s="33" t="s">
        <v>62</v>
      </c>
      <c r="C68" s="33"/>
      <c r="D68" s="33">
        <f>G68</f>
        <v>1114</v>
      </c>
      <c r="E68" s="184"/>
      <c r="F68" s="80" t="s">
        <v>63</v>
      </c>
      <c r="G68" s="103">
        <v>1114</v>
      </c>
      <c r="I68" s="47"/>
      <c r="J68" s="61" t="s">
        <v>62</v>
      </c>
      <c r="K68" s="61"/>
      <c r="L68" s="61">
        <f>O68</f>
        <v>856</v>
      </c>
      <c r="M68" s="186"/>
      <c r="N68" s="95" t="s">
        <v>63</v>
      </c>
      <c r="O68" s="103">
        <v>856</v>
      </c>
      <c r="Q68" s="21"/>
      <c r="R68" s="33" t="s">
        <v>62</v>
      </c>
      <c r="S68" s="33"/>
      <c r="T68" s="33">
        <f>W68</f>
        <v>814</v>
      </c>
      <c r="U68" s="184"/>
      <c r="V68" s="80" t="s">
        <v>63</v>
      </c>
      <c r="W68" s="103">
        <v>814</v>
      </c>
      <c r="Y68" s="47"/>
      <c r="Z68" s="61" t="s">
        <v>62</v>
      </c>
      <c r="AA68" s="61"/>
      <c r="AB68" s="61">
        <f>AE68</f>
        <v>856</v>
      </c>
      <c r="AC68" s="186"/>
      <c r="AD68" s="95" t="s">
        <v>63</v>
      </c>
      <c r="AE68" s="103">
        <v>856</v>
      </c>
      <c r="AF68" s="171"/>
    </row>
    <row r="69" spans="1:32">
      <c r="A69" s="21"/>
      <c r="B69" s="21"/>
      <c r="C69" s="21"/>
      <c r="D69" s="21"/>
      <c r="E69" s="21"/>
      <c r="F69" s="80"/>
      <c r="G69" s="107"/>
      <c r="I69" s="47"/>
      <c r="J69" s="47"/>
      <c r="K69" s="47"/>
      <c r="L69" s="47"/>
      <c r="M69" s="47"/>
      <c r="N69" s="95"/>
      <c r="O69" s="100"/>
      <c r="Q69" s="21"/>
      <c r="R69" s="21"/>
      <c r="S69" s="21"/>
      <c r="T69" s="21"/>
      <c r="U69" s="21"/>
      <c r="V69" s="80"/>
      <c r="W69" s="107"/>
      <c r="Y69" s="47"/>
      <c r="Z69" s="47"/>
      <c r="AA69" s="47"/>
      <c r="AB69" s="47"/>
      <c r="AC69" s="47"/>
      <c r="AD69" s="95"/>
      <c r="AE69" s="100"/>
    </row>
    <row r="70" spans="1:32" hidden="1">
      <c r="A70" s="22" t="s">
        <v>64</v>
      </c>
      <c r="B70" s="21"/>
      <c r="C70" s="21"/>
      <c r="D70" s="21"/>
      <c r="E70" s="21"/>
      <c r="F70" s="80"/>
      <c r="G70" s="107"/>
      <c r="I70" s="49" t="s">
        <v>64</v>
      </c>
      <c r="J70" s="47"/>
      <c r="K70" s="47"/>
      <c r="L70" s="47"/>
      <c r="M70" s="47"/>
      <c r="N70" s="95"/>
      <c r="O70" s="100"/>
      <c r="Q70" s="22" t="s">
        <v>64</v>
      </c>
      <c r="R70" s="21"/>
      <c r="S70" s="21"/>
      <c r="T70" s="21"/>
      <c r="U70" s="21"/>
      <c r="V70" s="80"/>
      <c r="W70" s="107"/>
      <c r="Y70" s="49" t="s">
        <v>64</v>
      </c>
      <c r="Z70" s="47"/>
      <c r="AA70" s="47"/>
      <c r="AB70" s="47"/>
      <c r="AC70" s="47"/>
      <c r="AD70" s="95"/>
      <c r="AE70" s="100"/>
    </row>
    <row r="71" spans="1:32" hidden="1">
      <c r="A71" s="22"/>
      <c r="B71" s="31" t="s">
        <v>65</v>
      </c>
      <c r="C71" s="33"/>
      <c r="D71" s="32">
        <f>G71</f>
        <v>930</v>
      </c>
      <c r="E71" s="187">
        <f>D71/D72</f>
        <v>0.83482944344703769</v>
      </c>
      <c r="F71" s="80" t="s">
        <v>34</v>
      </c>
      <c r="G71" s="108">
        <f>G22</f>
        <v>930</v>
      </c>
      <c r="I71" s="49"/>
      <c r="J71" s="59" t="s">
        <v>65</v>
      </c>
      <c r="K71" s="61"/>
      <c r="L71" s="60">
        <f>O71</f>
        <v>938</v>
      </c>
      <c r="M71" s="185">
        <f>L71/L72</f>
        <v>1.0957943925233644</v>
      </c>
      <c r="N71" s="95" t="s">
        <v>34</v>
      </c>
      <c r="O71" s="99">
        <f>O22</f>
        <v>938</v>
      </c>
      <c r="Q71" s="22"/>
      <c r="R71" s="31" t="s">
        <v>65</v>
      </c>
      <c r="S71" s="33"/>
      <c r="T71" s="32">
        <f>W71</f>
        <v>722</v>
      </c>
      <c r="U71" s="187">
        <f>T71/T72</f>
        <v>0.88697788697788693</v>
      </c>
      <c r="V71" s="80" t="s">
        <v>34</v>
      </c>
      <c r="W71" s="108">
        <f>W22</f>
        <v>722</v>
      </c>
      <c r="Y71" s="49"/>
      <c r="Z71" s="59" t="s">
        <v>65</v>
      </c>
      <c r="AA71" s="61"/>
      <c r="AB71" s="60">
        <f>AE71</f>
        <v>663</v>
      </c>
      <c r="AC71" s="185">
        <f>AB71/AB72</f>
        <v>0.77453271028037385</v>
      </c>
      <c r="AD71" s="95" t="s">
        <v>34</v>
      </c>
      <c r="AE71" s="99">
        <f>AE22</f>
        <v>663</v>
      </c>
    </row>
    <row r="72" spans="1:32" hidden="1">
      <c r="A72" s="22"/>
      <c r="B72" s="33" t="s">
        <v>66</v>
      </c>
      <c r="C72" s="33"/>
      <c r="D72" s="33">
        <f>G72</f>
        <v>1114</v>
      </c>
      <c r="E72" s="187"/>
      <c r="F72" s="80" t="s">
        <v>63</v>
      </c>
      <c r="G72" s="111">
        <f>G68</f>
        <v>1114</v>
      </c>
      <c r="I72" s="49"/>
      <c r="J72" s="61" t="s">
        <v>66</v>
      </c>
      <c r="K72" s="61"/>
      <c r="L72" s="61">
        <f>O72</f>
        <v>856</v>
      </c>
      <c r="M72" s="186"/>
      <c r="N72" s="95" t="s">
        <v>63</v>
      </c>
      <c r="O72" s="104">
        <f>O68</f>
        <v>856</v>
      </c>
      <c r="Q72" s="22"/>
      <c r="R72" s="33" t="s">
        <v>66</v>
      </c>
      <c r="S72" s="33"/>
      <c r="T72" s="33">
        <f>W72</f>
        <v>814</v>
      </c>
      <c r="U72" s="187"/>
      <c r="V72" s="80" t="s">
        <v>63</v>
      </c>
      <c r="W72" s="111">
        <f>W68</f>
        <v>814</v>
      </c>
      <c r="Y72" s="49"/>
      <c r="Z72" s="61" t="s">
        <v>66</v>
      </c>
      <c r="AA72" s="61"/>
      <c r="AB72" s="61">
        <f>AE72</f>
        <v>856</v>
      </c>
      <c r="AC72" s="186"/>
      <c r="AD72" s="95" t="s">
        <v>63</v>
      </c>
      <c r="AE72" s="104">
        <f>AE68</f>
        <v>856</v>
      </c>
    </row>
    <row r="73" spans="1:32" hidden="1">
      <c r="A73" s="22"/>
      <c r="B73" s="21"/>
      <c r="C73" s="21"/>
      <c r="D73" s="21"/>
      <c r="E73" s="21"/>
      <c r="F73" s="80"/>
      <c r="G73" s="107"/>
      <c r="I73" s="49"/>
      <c r="J73" s="47"/>
      <c r="K73" s="47"/>
      <c r="L73" s="47"/>
      <c r="M73" s="47"/>
      <c r="N73" s="95"/>
      <c r="O73" s="100"/>
      <c r="Q73" s="22"/>
      <c r="R73" s="21"/>
      <c r="S73" s="21"/>
      <c r="T73" s="21"/>
      <c r="U73" s="21"/>
      <c r="V73" s="80"/>
      <c r="W73" s="107"/>
      <c r="Y73" s="49"/>
      <c r="Z73" s="47"/>
      <c r="AA73" s="47"/>
      <c r="AB73" s="47"/>
      <c r="AC73" s="47"/>
      <c r="AD73" s="95"/>
      <c r="AE73" s="100"/>
    </row>
    <row r="74" spans="1:32" hidden="1">
      <c r="A74" s="22" t="s">
        <v>67</v>
      </c>
      <c r="B74" s="21"/>
      <c r="C74" s="21"/>
      <c r="D74" s="21"/>
      <c r="E74" s="21"/>
      <c r="F74" s="80"/>
      <c r="G74" s="107"/>
      <c r="I74" s="49" t="s">
        <v>67</v>
      </c>
      <c r="J74" s="47"/>
      <c r="K74" s="47"/>
      <c r="L74" s="47"/>
      <c r="M74" s="47"/>
      <c r="N74" s="95"/>
      <c r="O74" s="100"/>
      <c r="Q74" s="22" t="s">
        <v>67</v>
      </c>
      <c r="R74" s="21"/>
      <c r="S74" s="21"/>
      <c r="T74" s="21"/>
      <c r="U74" s="21"/>
      <c r="V74" s="80"/>
      <c r="W74" s="107"/>
      <c r="Y74" s="49" t="s">
        <v>67</v>
      </c>
      <c r="Z74" s="47"/>
      <c r="AA74" s="47"/>
      <c r="AB74" s="47"/>
      <c r="AC74" s="47"/>
      <c r="AD74" s="95"/>
      <c r="AE74" s="100"/>
    </row>
    <row r="75" spans="1:32" hidden="1">
      <c r="A75" s="22"/>
      <c r="B75" s="31" t="s">
        <v>64</v>
      </c>
      <c r="C75" s="33"/>
      <c r="D75" s="44">
        <f>E71</f>
        <v>0.83482944344703769</v>
      </c>
      <c r="E75" s="177">
        <f>D75/D76</f>
        <v>6.3005995731851908E-2</v>
      </c>
      <c r="F75" s="80" t="s">
        <v>68</v>
      </c>
      <c r="G75" s="105">
        <v>13.25</v>
      </c>
      <c r="I75" s="49"/>
      <c r="J75" s="59" t="s">
        <v>64</v>
      </c>
      <c r="K75" s="61"/>
      <c r="L75" s="72">
        <f>M71</f>
        <v>1.0957943925233644</v>
      </c>
      <c r="M75" s="178">
        <f>L75/L76</f>
        <v>0.13186454783674662</v>
      </c>
      <c r="N75" s="95" t="s">
        <v>68</v>
      </c>
      <c r="O75" s="105">
        <v>8.31</v>
      </c>
      <c r="Q75" s="22"/>
      <c r="R75" s="31" t="s">
        <v>64</v>
      </c>
      <c r="S75" s="33"/>
      <c r="T75" s="44">
        <f>U71</f>
        <v>0.88697788697788693</v>
      </c>
      <c r="U75" s="177">
        <f>T75/T76</f>
        <v>0.24367524367524365</v>
      </c>
      <c r="V75" s="80" t="s">
        <v>68</v>
      </c>
      <c r="W75" s="105">
        <v>3.64</v>
      </c>
      <c r="Y75" s="49"/>
      <c r="Z75" s="59" t="s">
        <v>64</v>
      </c>
      <c r="AA75" s="61"/>
      <c r="AB75" s="72">
        <f>AC71</f>
        <v>0.77453271028037385</v>
      </c>
      <c r="AC75" s="178">
        <f>AB75/AB76</f>
        <v>0.29449912938417255</v>
      </c>
      <c r="AD75" s="95" t="s">
        <v>68</v>
      </c>
      <c r="AE75" s="105">
        <v>2.63</v>
      </c>
    </row>
    <row r="76" spans="1:32" hidden="1">
      <c r="A76" s="22"/>
      <c r="B76" s="33" t="s">
        <v>69</v>
      </c>
      <c r="C76" s="33"/>
      <c r="D76" s="45">
        <f>G75</f>
        <v>13.25</v>
      </c>
      <c r="E76" s="177"/>
      <c r="F76" s="80"/>
      <c r="G76" s="107"/>
      <c r="I76" s="49"/>
      <c r="J76" s="61" t="s">
        <v>69</v>
      </c>
      <c r="K76" s="61"/>
      <c r="L76" s="73">
        <f>O75</f>
        <v>8.31</v>
      </c>
      <c r="M76" s="178"/>
      <c r="N76" s="95"/>
      <c r="O76" s="100"/>
      <c r="Q76" s="22"/>
      <c r="R76" s="33" t="s">
        <v>69</v>
      </c>
      <c r="S76" s="33"/>
      <c r="T76" s="45">
        <f>W75</f>
        <v>3.64</v>
      </c>
      <c r="U76" s="177"/>
      <c r="V76" s="80"/>
      <c r="W76" s="107"/>
      <c r="Y76" s="49"/>
      <c r="Z76" s="61" t="s">
        <v>69</v>
      </c>
      <c r="AA76" s="61"/>
      <c r="AB76" s="73">
        <f>AE75</f>
        <v>2.63</v>
      </c>
      <c r="AC76" s="178"/>
      <c r="AD76" s="95"/>
      <c r="AE76" s="100"/>
    </row>
    <row r="77" spans="1:32" hidden="1">
      <c r="A77" s="22"/>
      <c r="B77" s="21"/>
      <c r="C77" s="21"/>
      <c r="D77" s="21"/>
      <c r="E77" s="21"/>
      <c r="F77" s="80"/>
      <c r="G77" s="107"/>
      <c r="I77" s="49"/>
      <c r="J77" s="47"/>
      <c r="K77" s="47"/>
      <c r="L77" s="47"/>
      <c r="M77" s="47"/>
      <c r="N77" s="95"/>
      <c r="O77" s="100"/>
      <c r="Q77" s="22"/>
      <c r="R77" s="21"/>
      <c r="S77" s="21"/>
      <c r="T77" s="21"/>
      <c r="U77" s="21"/>
      <c r="V77" s="80"/>
      <c r="W77" s="107"/>
      <c r="Y77" s="49"/>
      <c r="Z77" s="47"/>
      <c r="AA77" s="47"/>
      <c r="AB77" s="47"/>
      <c r="AC77" s="47"/>
      <c r="AD77" s="95"/>
      <c r="AE77" s="100"/>
    </row>
    <row r="78" spans="1:32">
      <c r="A78" s="22" t="s">
        <v>70</v>
      </c>
      <c r="B78" s="21"/>
      <c r="C78" s="21"/>
      <c r="D78" s="21"/>
      <c r="E78" s="21"/>
      <c r="F78" s="80"/>
      <c r="G78" s="107"/>
      <c r="I78" s="49" t="s">
        <v>70</v>
      </c>
      <c r="J78" s="47"/>
      <c r="K78" s="47"/>
      <c r="L78" s="47"/>
      <c r="M78" s="47"/>
      <c r="N78" s="95"/>
      <c r="O78" s="100"/>
      <c r="Q78" s="22" t="s">
        <v>70</v>
      </c>
      <c r="R78" s="21"/>
      <c r="S78" s="21"/>
      <c r="T78" s="21"/>
      <c r="U78" s="21"/>
      <c r="V78" s="80"/>
      <c r="W78" s="107"/>
      <c r="Y78" s="49" t="s">
        <v>70</v>
      </c>
      <c r="Z78" s="47"/>
      <c r="AA78" s="47"/>
      <c r="AB78" s="47"/>
      <c r="AC78" s="47"/>
      <c r="AD78" s="95"/>
      <c r="AE78" s="100"/>
    </row>
    <row r="79" spans="1:32">
      <c r="A79" s="22"/>
      <c r="B79" s="31" t="s">
        <v>69</v>
      </c>
      <c r="C79" s="33"/>
      <c r="D79" s="44">
        <f>G79</f>
        <v>39.79</v>
      </c>
      <c r="E79" s="175">
        <f>D79/D80</f>
        <v>11.36565641025641</v>
      </c>
      <c r="F79" s="80" t="s">
        <v>68</v>
      </c>
      <c r="G79" s="105">
        <v>39.79</v>
      </c>
      <c r="I79" s="49"/>
      <c r="J79" s="59" t="s">
        <v>69</v>
      </c>
      <c r="K79" s="61"/>
      <c r="L79" s="72">
        <f>O79</f>
        <v>59.8</v>
      </c>
      <c r="M79" s="176">
        <f>L79/L80</f>
        <v>19.530255627623042</v>
      </c>
      <c r="N79" s="95" t="s">
        <v>68</v>
      </c>
      <c r="O79" s="105">
        <v>59.8</v>
      </c>
      <c r="Q79" s="22"/>
      <c r="R79" s="31" t="s">
        <v>69</v>
      </c>
      <c r="S79" s="33"/>
      <c r="T79" s="44">
        <f>W79</f>
        <v>42.58</v>
      </c>
      <c r="U79" s="175">
        <f>T79/T80</f>
        <v>29.751175965665233</v>
      </c>
      <c r="V79" s="80" t="s">
        <v>68</v>
      </c>
      <c r="W79" s="105">
        <v>42.58</v>
      </c>
      <c r="Y79" s="49"/>
      <c r="Z79" s="59" t="s">
        <v>69</v>
      </c>
      <c r="AA79" s="61"/>
      <c r="AB79" s="72">
        <f>AE79</f>
        <v>40.33</v>
      </c>
      <c r="AC79" s="176">
        <f>AB79/AB80</f>
        <v>19.863337169159955</v>
      </c>
      <c r="AD79" s="95" t="s">
        <v>68</v>
      </c>
      <c r="AE79" s="105">
        <v>40.33</v>
      </c>
      <c r="AF79" s="171"/>
    </row>
    <row r="80" spans="1:32">
      <c r="A80" s="22"/>
      <c r="B80" s="33" t="s">
        <v>61</v>
      </c>
      <c r="C80" s="33"/>
      <c r="D80" s="45">
        <f>G80</f>
        <v>3.5008976660682225</v>
      </c>
      <c r="E80" s="175"/>
      <c r="F80" s="80" t="s">
        <v>71</v>
      </c>
      <c r="G80" s="105">
        <f>E67</f>
        <v>3.5008976660682225</v>
      </c>
      <c r="I80" s="49"/>
      <c r="J80" s="61" t="s">
        <v>61</v>
      </c>
      <c r="K80" s="61"/>
      <c r="L80" s="73">
        <f>O80</f>
        <v>3.0619158878504673</v>
      </c>
      <c r="M80" s="176"/>
      <c r="N80" s="95" t="s">
        <v>71</v>
      </c>
      <c r="O80" s="105">
        <f>M67</f>
        <v>3.0619158878504673</v>
      </c>
      <c r="Q80" s="22"/>
      <c r="R80" s="33" t="s">
        <v>61</v>
      </c>
      <c r="S80" s="33"/>
      <c r="T80" s="45">
        <f>W80</f>
        <v>1.4312039312039313</v>
      </c>
      <c r="U80" s="175"/>
      <c r="V80" s="80" t="s">
        <v>71</v>
      </c>
      <c r="W80" s="105">
        <f>U67</f>
        <v>1.4312039312039313</v>
      </c>
      <c r="Y80" s="49"/>
      <c r="Z80" s="61" t="s">
        <v>61</v>
      </c>
      <c r="AA80" s="61"/>
      <c r="AB80" s="73">
        <f>AE80</f>
        <v>2.0303738317757007</v>
      </c>
      <c r="AC80" s="176"/>
      <c r="AD80" s="95" t="s">
        <v>71</v>
      </c>
      <c r="AE80" s="105">
        <f>AC67</f>
        <v>2.0303738317757007</v>
      </c>
    </row>
    <row r="81" spans="1:32">
      <c r="A81" s="22"/>
      <c r="B81" s="21"/>
      <c r="C81" s="21"/>
      <c r="D81" s="21"/>
      <c r="E81" s="21"/>
      <c r="F81" s="80"/>
      <c r="G81" s="107"/>
      <c r="I81" s="49"/>
      <c r="J81" s="47"/>
      <c r="K81" s="47"/>
      <c r="L81" s="47"/>
      <c r="M81" s="47"/>
      <c r="N81" s="95"/>
      <c r="O81" s="100"/>
      <c r="Q81" s="22"/>
      <c r="R81" s="21"/>
      <c r="S81" s="21"/>
      <c r="T81" s="21"/>
      <c r="U81" s="21"/>
      <c r="V81" s="80"/>
      <c r="W81" s="107"/>
      <c r="Y81" s="49"/>
      <c r="Z81" s="47"/>
      <c r="AA81" s="47"/>
      <c r="AB81" s="47"/>
      <c r="AC81" s="47"/>
      <c r="AD81" s="95"/>
      <c r="AE81" s="100"/>
    </row>
    <row r="82" spans="1:32">
      <c r="A82" s="22" t="s">
        <v>72</v>
      </c>
      <c r="B82" s="21"/>
      <c r="C82" s="21"/>
      <c r="D82" s="21"/>
      <c r="E82" s="21"/>
      <c r="F82" s="80"/>
      <c r="G82" s="107"/>
      <c r="I82" s="49" t="s">
        <v>72</v>
      </c>
      <c r="J82" s="47"/>
      <c r="K82" s="47"/>
      <c r="L82" s="47"/>
      <c r="M82" s="47"/>
      <c r="N82" s="95"/>
      <c r="O82" s="100"/>
      <c r="Q82" s="22" t="s">
        <v>72</v>
      </c>
      <c r="R82" s="21"/>
      <c r="S82" s="21"/>
      <c r="T82" s="21"/>
      <c r="U82" s="21"/>
      <c r="V82" s="80"/>
      <c r="W82" s="107"/>
      <c r="Y82" s="49" t="s">
        <v>72</v>
      </c>
      <c r="Z82" s="47"/>
      <c r="AA82" s="47"/>
      <c r="AB82" s="47"/>
      <c r="AC82" s="47"/>
      <c r="AD82" s="95"/>
      <c r="AE82" s="100"/>
    </row>
    <row r="83" spans="1:32">
      <c r="A83" s="22"/>
      <c r="B83" s="31" t="s">
        <v>73</v>
      </c>
      <c r="C83" s="33"/>
      <c r="D83" s="32">
        <f>G83</f>
        <v>3894</v>
      </c>
      <c r="E83" s="177">
        <f>D83/D84</f>
        <v>0.17465799506615834</v>
      </c>
      <c r="F83" s="80" t="s">
        <v>25</v>
      </c>
      <c r="G83" s="108">
        <f>G17</f>
        <v>3894</v>
      </c>
      <c r="I83" s="49"/>
      <c r="J83" s="59" t="s">
        <v>73</v>
      </c>
      <c r="K83" s="61"/>
      <c r="L83" s="60">
        <f>O83</f>
        <v>3331</v>
      </c>
      <c r="M83" s="178">
        <f>L83/L84</f>
        <v>0.16588645418326695</v>
      </c>
      <c r="N83" s="95" t="s">
        <v>25</v>
      </c>
      <c r="O83" s="99">
        <f>O17</f>
        <v>3331</v>
      </c>
      <c r="Q83" s="22"/>
      <c r="R83" s="31" t="s">
        <v>73</v>
      </c>
      <c r="S83" s="33"/>
      <c r="T83" s="32">
        <f>W83</f>
        <v>2263</v>
      </c>
      <c r="U83" s="177">
        <f>T83/T84</f>
        <v>0.19018404907975461</v>
      </c>
      <c r="V83" s="80" t="s">
        <v>25</v>
      </c>
      <c r="W83" s="108">
        <f>W17</f>
        <v>2263</v>
      </c>
      <c r="Y83" s="49"/>
      <c r="Z83" s="59" t="s">
        <v>73</v>
      </c>
      <c r="AA83" s="61"/>
      <c r="AB83" s="60">
        <f>AE83</f>
        <v>2793</v>
      </c>
      <c r="AC83" s="178">
        <f>AB83/AB84</f>
        <v>0.23900393633407496</v>
      </c>
      <c r="AD83" s="95" t="s">
        <v>25</v>
      </c>
      <c r="AE83" s="99">
        <f>AE17</f>
        <v>2793</v>
      </c>
    </row>
    <row r="84" spans="1:32">
      <c r="A84" s="22"/>
      <c r="B84" s="33" t="s">
        <v>74</v>
      </c>
      <c r="C84" s="33"/>
      <c r="D84" s="34">
        <f>G84+G85</f>
        <v>22295</v>
      </c>
      <c r="E84" s="177"/>
      <c r="F84" s="80" t="s">
        <v>75</v>
      </c>
      <c r="G84" s="98">
        <v>303</v>
      </c>
      <c r="I84" s="49"/>
      <c r="J84" s="173" t="s">
        <v>76</v>
      </c>
      <c r="K84" s="61"/>
      <c r="L84" s="62">
        <f>O84+O85</f>
        <v>20080</v>
      </c>
      <c r="M84" s="178"/>
      <c r="N84" s="95" t="s">
        <v>75</v>
      </c>
      <c r="O84" s="98">
        <v>310</v>
      </c>
      <c r="Q84" s="22"/>
      <c r="R84" s="174" t="s">
        <v>76</v>
      </c>
      <c r="S84" s="33"/>
      <c r="T84" s="34">
        <f>W84+W85</f>
        <v>11899</v>
      </c>
      <c r="U84" s="177"/>
      <c r="V84" s="80" t="s">
        <v>75</v>
      </c>
      <c r="W84" s="98">
        <v>334</v>
      </c>
      <c r="Y84" s="49"/>
      <c r="Z84" s="61" t="s">
        <v>74</v>
      </c>
      <c r="AA84" s="61"/>
      <c r="AB84" s="62">
        <f>AE84+AE85</f>
        <v>11686</v>
      </c>
      <c r="AC84" s="178"/>
      <c r="AD84" s="95" t="s">
        <v>75</v>
      </c>
      <c r="AE84" s="98">
        <v>336</v>
      </c>
      <c r="AF84" s="171"/>
    </row>
    <row r="85" spans="1:32">
      <c r="A85" s="22"/>
      <c r="B85" s="21"/>
      <c r="C85" s="21"/>
      <c r="D85" s="21"/>
      <c r="E85" s="21"/>
      <c r="F85" s="80" t="s">
        <v>77</v>
      </c>
      <c r="G85" s="98">
        <v>21992</v>
      </c>
      <c r="I85" s="49"/>
      <c r="J85" s="47"/>
      <c r="K85" s="47"/>
      <c r="L85" s="47"/>
      <c r="M85" s="47"/>
      <c r="N85" s="95" t="s">
        <v>77</v>
      </c>
      <c r="O85" s="98">
        <v>19770</v>
      </c>
      <c r="Q85" s="22"/>
      <c r="R85" s="21"/>
      <c r="S85" s="21"/>
      <c r="T85" s="21"/>
      <c r="U85" s="21"/>
      <c r="V85" s="80" t="s">
        <v>77</v>
      </c>
      <c r="W85" s="98">
        <v>11565</v>
      </c>
      <c r="Y85" s="49"/>
      <c r="Z85" s="47"/>
      <c r="AA85" s="47"/>
      <c r="AB85" s="47"/>
      <c r="AC85" s="47"/>
      <c r="AD85" s="95" t="s">
        <v>77</v>
      </c>
      <c r="AE85" s="98">
        <v>11350</v>
      </c>
      <c r="AF85" s="171"/>
    </row>
    <row r="86" spans="1:32">
      <c r="A86" s="22"/>
      <c r="B86" s="21"/>
      <c r="C86" s="21"/>
      <c r="D86" s="21"/>
      <c r="E86" s="21"/>
      <c r="F86" s="80"/>
      <c r="G86" s="107"/>
      <c r="I86" s="49"/>
      <c r="J86" s="47"/>
      <c r="K86" s="47"/>
      <c r="L86" s="47"/>
      <c r="M86" s="47"/>
      <c r="N86" s="95"/>
      <c r="O86" s="100"/>
      <c r="Q86" s="22"/>
      <c r="R86" s="21"/>
      <c r="S86" s="21"/>
      <c r="T86" s="21"/>
      <c r="U86" s="21"/>
      <c r="V86" s="80"/>
      <c r="W86" s="107"/>
      <c r="Y86" s="49"/>
      <c r="Z86" s="47"/>
      <c r="AA86" s="47"/>
      <c r="AB86" s="47"/>
      <c r="AC86" s="47"/>
      <c r="AD86" s="95"/>
      <c r="AE86" s="100"/>
    </row>
    <row r="87" spans="1:32">
      <c r="A87" s="22" t="s">
        <v>78</v>
      </c>
      <c r="B87" s="21"/>
      <c r="C87" s="21"/>
      <c r="D87" s="21"/>
      <c r="E87" s="21"/>
      <c r="F87" s="80"/>
      <c r="G87" s="107"/>
      <c r="I87" s="49" t="s">
        <v>78</v>
      </c>
      <c r="J87" s="47"/>
      <c r="K87" s="47"/>
      <c r="L87" s="47"/>
      <c r="M87" s="47"/>
      <c r="N87" s="95"/>
      <c r="O87" s="100"/>
      <c r="Q87" s="22" t="s">
        <v>78</v>
      </c>
      <c r="R87" s="21"/>
      <c r="S87" s="21"/>
      <c r="T87" s="21"/>
      <c r="U87" s="21"/>
      <c r="V87" s="80"/>
      <c r="W87" s="107"/>
      <c r="Y87" s="49" t="s">
        <v>78</v>
      </c>
      <c r="Z87" s="47"/>
      <c r="AA87" s="47"/>
      <c r="AB87" s="47"/>
      <c r="AC87" s="47"/>
      <c r="AD87" s="95"/>
      <c r="AE87" s="100"/>
    </row>
    <row r="88" spans="1:32">
      <c r="A88" s="21"/>
      <c r="B88" s="31" t="s">
        <v>22</v>
      </c>
      <c r="C88" s="33"/>
      <c r="D88" s="32">
        <f>G88</f>
        <v>3894</v>
      </c>
      <c r="E88" s="179">
        <f>D88/D89</f>
        <v>0.10727568252568942</v>
      </c>
      <c r="F88" s="80" t="s">
        <v>79</v>
      </c>
      <c r="G88" s="108">
        <f>G17</f>
        <v>3894</v>
      </c>
      <c r="I88" s="47"/>
      <c r="J88" s="59" t="s">
        <v>22</v>
      </c>
      <c r="K88" s="61"/>
      <c r="L88" s="60">
        <f>O88</f>
        <v>3331</v>
      </c>
      <c r="M88" s="181">
        <f>L88/L89</f>
        <v>8.9810995173771196E-2</v>
      </c>
      <c r="N88" s="95" t="s">
        <v>79</v>
      </c>
      <c r="O88" s="99">
        <f>O17</f>
        <v>3331</v>
      </c>
      <c r="Q88" s="21"/>
      <c r="R88" s="31" t="s">
        <v>22</v>
      </c>
      <c r="S88" s="33"/>
      <c r="T88" s="32">
        <f>W88</f>
        <v>2263</v>
      </c>
      <c r="U88" s="179">
        <f>T88/T89</f>
        <v>6.0380479735318446E-2</v>
      </c>
      <c r="V88" s="80" t="s">
        <v>79</v>
      </c>
      <c r="W88" s="108">
        <f>W17</f>
        <v>2263</v>
      </c>
      <c r="Y88" s="47"/>
      <c r="Z88" s="59" t="s">
        <v>22</v>
      </c>
      <c r="AA88" s="61"/>
      <c r="AB88" s="60">
        <f>AE88</f>
        <v>2793</v>
      </c>
      <c r="AC88" s="181">
        <f>AB88/AB89</f>
        <v>8.0383353479537206E-2</v>
      </c>
      <c r="AD88" s="95" t="s">
        <v>79</v>
      </c>
      <c r="AE88" s="99">
        <f>AE17</f>
        <v>2793</v>
      </c>
    </row>
    <row r="89" spans="1:32" ht="14.1" thickBot="1">
      <c r="A89" s="87"/>
      <c r="B89" s="88" t="s">
        <v>80</v>
      </c>
      <c r="C89" s="88"/>
      <c r="D89" s="89">
        <f>G89</f>
        <v>36299</v>
      </c>
      <c r="E89" s="180"/>
      <c r="F89" s="90" t="s">
        <v>81</v>
      </c>
      <c r="G89" s="106">
        <v>36299</v>
      </c>
      <c r="H89" s="91"/>
      <c r="I89" s="92"/>
      <c r="J89" s="93" t="s">
        <v>80</v>
      </c>
      <c r="K89" s="93"/>
      <c r="L89" s="94">
        <f>O89</f>
        <v>37089</v>
      </c>
      <c r="M89" s="182"/>
      <c r="N89" s="97" t="s">
        <v>81</v>
      </c>
      <c r="O89" s="106">
        <v>37089</v>
      </c>
      <c r="Q89" s="87"/>
      <c r="R89" s="88" t="s">
        <v>80</v>
      </c>
      <c r="S89" s="88"/>
      <c r="T89" s="89">
        <f>W89</f>
        <v>37479</v>
      </c>
      <c r="U89" s="180"/>
      <c r="V89" s="90" t="s">
        <v>81</v>
      </c>
      <c r="W89" s="106">
        <v>37479</v>
      </c>
      <c r="X89" s="91"/>
      <c r="Y89" s="92"/>
      <c r="Z89" s="93" t="s">
        <v>80</v>
      </c>
      <c r="AA89" s="93"/>
      <c r="AB89" s="94">
        <f>AE89</f>
        <v>34746</v>
      </c>
      <c r="AC89" s="182"/>
      <c r="AD89" s="97" t="s">
        <v>81</v>
      </c>
      <c r="AE89" s="106">
        <v>34746</v>
      </c>
      <c r="AF89" s="171"/>
    </row>
    <row r="90" spans="1:32" ht="14.1" thickTop="1"/>
    <row r="94" spans="1:32">
      <c r="AE94" s="170"/>
    </row>
  </sheetData>
  <mergeCells count="84">
    <mergeCell ref="E88:E89"/>
    <mergeCell ref="E17:E18"/>
    <mergeCell ref="E21:E22"/>
    <mergeCell ref="E67:E68"/>
    <mergeCell ref="E71:E72"/>
    <mergeCell ref="E75:E76"/>
    <mergeCell ref="E79:E80"/>
    <mergeCell ref="E37:E38"/>
    <mergeCell ref="E41:E42"/>
    <mergeCell ref="E56:E57"/>
    <mergeCell ref="A2:G2"/>
    <mergeCell ref="I2:O2"/>
    <mergeCell ref="M17:M18"/>
    <mergeCell ref="M21:M22"/>
    <mergeCell ref="M67:M68"/>
    <mergeCell ref="E48:E49"/>
    <mergeCell ref="E52:E53"/>
    <mergeCell ref="M5:M6"/>
    <mergeCell ref="E5:E6"/>
    <mergeCell ref="E9:E10"/>
    <mergeCell ref="E13:E14"/>
    <mergeCell ref="E29:E30"/>
    <mergeCell ref="E33:E34"/>
    <mergeCell ref="M9:M10"/>
    <mergeCell ref="M13:M14"/>
    <mergeCell ref="M29:M30"/>
    <mergeCell ref="F3:G3"/>
    <mergeCell ref="N4:O4"/>
    <mergeCell ref="M83:M84"/>
    <mergeCell ref="M88:M89"/>
    <mergeCell ref="E60:E61"/>
    <mergeCell ref="M71:M72"/>
    <mergeCell ref="M75:M76"/>
    <mergeCell ref="M79:M80"/>
    <mergeCell ref="M60:M61"/>
    <mergeCell ref="M48:M49"/>
    <mergeCell ref="M52:M53"/>
    <mergeCell ref="M56:M57"/>
    <mergeCell ref="M33:M34"/>
    <mergeCell ref="M37:M38"/>
    <mergeCell ref="M41:M42"/>
    <mergeCell ref="E83:E84"/>
    <mergeCell ref="Q2:W2"/>
    <mergeCell ref="Y2:AE2"/>
    <mergeCell ref="V3:W3"/>
    <mergeCell ref="AD4:AE4"/>
    <mergeCell ref="U5:U6"/>
    <mergeCell ref="AC5:AC6"/>
    <mergeCell ref="U9:U10"/>
    <mergeCell ref="AC9:AC10"/>
    <mergeCell ref="U13:U14"/>
    <mergeCell ref="AC13:AC14"/>
    <mergeCell ref="U17:U18"/>
    <mergeCell ref="AC17:AC18"/>
    <mergeCell ref="U21:U22"/>
    <mergeCell ref="AC21:AC22"/>
    <mergeCell ref="U29:U30"/>
    <mergeCell ref="AC29:AC30"/>
    <mergeCell ref="U33:U34"/>
    <mergeCell ref="AC33:AC34"/>
    <mergeCell ref="U37:U38"/>
    <mergeCell ref="AC37:AC38"/>
    <mergeCell ref="U41:U42"/>
    <mergeCell ref="AC41:AC42"/>
    <mergeCell ref="U48:U49"/>
    <mergeCell ref="AC48:AC49"/>
    <mergeCell ref="U52:U53"/>
    <mergeCell ref="AC52:AC53"/>
    <mergeCell ref="U56:U57"/>
    <mergeCell ref="AC56:AC57"/>
    <mergeCell ref="U60:U61"/>
    <mergeCell ref="AC60:AC61"/>
    <mergeCell ref="U67:U68"/>
    <mergeCell ref="AC67:AC68"/>
    <mergeCell ref="U71:U72"/>
    <mergeCell ref="AC71:AC72"/>
    <mergeCell ref="U75:U76"/>
    <mergeCell ref="AC75:AC76"/>
    <mergeCell ref="U79:U80"/>
    <mergeCell ref="AC79:AC80"/>
    <mergeCell ref="U83:U84"/>
    <mergeCell ref="AC83:AC84"/>
    <mergeCell ref="U88:U89"/>
    <mergeCell ref="AC88:AC89"/>
  </mergeCells>
  <phoneticPr fontId="4" type="noConversion"/>
  <pageMargins left="0.7" right="0.7" top="0.75" bottom="0.75"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3C37-4645-428D-B629-F4C19FB8C27D}">
  <dimension ref="A1:H12"/>
  <sheetViews>
    <sheetView zoomScale="150" zoomScaleNormal="150" zoomScalePageLayoutView="150" workbookViewId="0">
      <pane ySplit="1" topLeftCell="E2" activePane="bottomLeft" state="frozen"/>
      <selection pane="bottomLeft" activeCell="E15" sqref="E15"/>
    </sheetView>
  </sheetViews>
  <sheetFormatPr defaultColWidth="13" defaultRowHeight="12.95"/>
  <cols>
    <col min="1" max="1" width="34.140625" style="5" customWidth="1"/>
    <col min="2" max="5" width="11.7109375" style="5" bestFit="1" customWidth="1"/>
    <col min="6" max="6" width="9.85546875" style="5" customWidth="1"/>
    <col min="7" max="7" width="48" style="9" customWidth="1"/>
    <col min="8" max="8" width="46.140625" style="5" customWidth="1"/>
    <col min="9" max="16384" width="13" style="5"/>
  </cols>
  <sheetData>
    <row r="1" spans="1:8" ht="27.95">
      <c r="A1" s="4" t="s">
        <v>82</v>
      </c>
      <c r="B1" s="6">
        <f>Ratios!Y2</f>
        <v>2019</v>
      </c>
      <c r="C1" s="6">
        <f>Ratios!Q2</f>
        <v>2020</v>
      </c>
      <c r="D1" s="6">
        <f>Ratios!I2</f>
        <v>2021</v>
      </c>
      <c r="E1" s="112">
        <f>Ratios!A2</f>
        <v>2022</v>
      </c>
      <c r="F1" s="121" t="s">
        <v>83</v>
      </c>
      <c r="G1" s="8" t="s">
        <v>84</v>
      </c>
      <c r="H1" s="7" t="s">
        <v>85</v>
      </c>
    </row>
    <row r="2" spans="1:8">
      <c r="A2" s="10" t="s">
        <v>1</v>
      </c>
      <c r="B2" s="11"/>
      <c r="C2" s="11"/>
      <c r="D2" s="11"/>
      <c r="E2" s="113"/>
      <c r="F2" s="12"/>
      <c r="G2" s="13"/>
      <c r="H2" s="122"/>
    </row>
    <row r="3" spans="1:8" ht="40.700000000000003" customHeight="1">
      <c r="A3" s="131" t="s">
        <v>3</v>
      </c>
      <c r="B3" s="14">
        <f>Ratios!AC5</f>
        <v>1.3413648375563501</v>
      </c>
      <c r="C3" s="14">
        <f>Ratios!U5</f>
        <v>2.00629604822505</v>
      </c>
      <c r="D3" s="14">
        <f>Ratios!M5</f>
        <v>1.8525260519720355</v>
      </c>
      <c r="E3" s="114">
        <f>Ratios!E5</f>
        <v>1.6650916863539207</v>
      </c>
      <c r="F3" s="140">
        <f>(E3-B3)/B3</f>
        <v>0.24134138582857478</v>
      </c>
      <c r="G3" s="210"/>
      <c r="H3" s="211" t="s">
        <v>86</v>
      </c>
    </row>
    <row r="4" spans="1:8" ht="15.6" customHeight="1" thickBot="1">
      <c r="A4" s="133" t="s">
        <v>87</v>
      </c>
      <c r="B4" s="134"/>
      <c r="C4" s="135">
        <f>(C3-B3)/B3</f>
        <v>0.49571242070132659</v>
      </c>
      <c r="D4" s="135">
        <f>(D3-C3)/C3</f>
        <v>-7.6643721842074769E-2</v>
      </c>
      <c r="E4" s="136">
        <f>(E3-D3)/D3</f>
        <v>-0.10117772185637482</v>
      </c>
      <c r="F4" s="141"/>
      <c r="G4" s="207"/>
      <c r="H4" s="209"/>
    </row>
    <row r="5" spans="1:8" ht="41.45" customHeight="1">
      <c r="A5" s="132" t="s">
        <v>8</v>
      </c>
      <c r="B5" s="118">
        <f>Ratios!AC9</f>
        <v>1.1019741955541738</v>
      </c>
      <c r="C5" s="118">
        <f>Ratios!U9</f>
        <v>1.5887474882786337</v>
      </c>
      <c r="D5" s="118">
        <f>Ratios!M9</f>
        <v>1.3762036670623927</v>
      </c>
      <c r="E5" s="119">
        <f>Ratios!E9</f>
        <v>1.1932725840926988</v>
      </c>
      <c r="F5" s="142">
        <f t="shared" ref="F5:F11" si="0">(E5-B5)/B5</f>
        <v>8.2849842498001328E-2</v>
      </c>
      <c r="G5" s="206"/>
      <c r="H5" s="208" t="s">
        <v>88</v>
      </c>
    </row>
    <row r="6" spans="1:8" ht="13.7" customHeight="1" thickBot="1">
      <c r="A6" s="133" t="s">
        <v>87</v>
      </c>
      <c r="B6" s="134"/>
      <c r="C6" s="135">
        <f>(C5-B5)/B5</f>
        <v>0.44172839499174082</v>
      </c>
      <c r="D6" s="135">
        <f>(D5-C5)/C5</f>
        <v>-0.13378074412978402</v>
      </c>
      <c r="E6" s="137">
        <f>(E5-D5)/D5</f>
        <v>-0.13292442633885268</v>
      </c>
      <c r="F6" s="141"/>
      <c r="G6" s="207"/>
      <c r="H6" s="209"/>
    </row>
    <row r="7" spans="1:8" ht="30.6" customHeight="1">
      <c r="A7" s="132" t="s">
        <v>11</v>
      </c>
      <c r="B7" s="124">
        <f>Ratios!AC13</f>
        <v>0.31981528419152111</v>
      </c>
      <c r="C7" s="124">
        <f>Ratios!U13</f>
        <v>0.35584854192375137</v>
      </c>
      <c r="D7" s="124">
        <f>Ratios!M13</f>
        <v>0.32623182221055053</v>
      </c>
      <c r="E7" s="125">
        <f>Ratios!E13</f>
        <v>0.27271524493103561</v>
      </c>
      <c r="F7" s="142">
        <f>(B7-E7)/B7</f>
        <v>0.14727263388787787</v>
      </c>
      <c r="G7" s="206"/>
      <c r="H7" s="208" t="s">
        <v>89</v>
      </c>
    </row>
    <row r="8" spans="1:8" ht="14.1" thickBot="1">
      <c r="A8" s="133" t="s">
        <v>87</v>
      </c>
      <c r="B8" s="138"/>
      <c r="C8" s="135">
        <f>(C7-B7)/B7</f>
        <v>0.11266896709868243</v>
      </c>
      <c r="D8" s="135">
        <f>(D7-C7)/C7</f>
        <v>-8.3228441946368581E-2</v>
      </c>
      <c r="E8" s="136">
        <f>(E7-D7)/D7</f>
        <v>-0.16404462604808442</v>
      </c>
      <c r="F8" s="141"/>
      <c r="G8" s="207"/>
      <c r="H8" s="209"/>
    </row>
    <row r="9" spans="1:8" ht="30.6" customHeight="1">
      <c r="A9" s="132" t="s">
        <v>21</v>
      </c>
      <c r="B9" s="126">
        <f>Ratios!AC17</f>
        <v>7.4679144385026737</v>
      </c>
      <c r="C9" s="126">
        <f>Ratios!U17</f>
        <v>5.9396325459317589</v>
      </c>
      <c r="D9" s="126">
        <f>Ratios!M17</f>
        <v>9.5171428571428578</v>
      </c>
      <c r="E9" s="127">
        <f>Ratios!E17</f>
        <v>11.871951219512194</v>
      </c>
      <c r="F9" s="142">
        <f t="shared" si="0"/>
        <v>0.58972780383013279</v>
      </c>
      <c r="G9" s="206"/>
      <c r="H9" s="208" t="s">
        <v>90</v>
      </c>
    </row>
    <row r="10" spans="1:8" ht="14.1" thickBot="1">
      <c r="A10" s="133" t="s">
        <v>87</v>
      </c>
      <c r="B10" s="139"/>
      <c r="C10" s="135">
        <f>(C9-B9)/B9</f>
        <v>-0.20464641167974298</v>
      </c>
      <c r="D10" s="135">
        <f>(D9-C9)/C9</f>
        <v>0.60231172274477618</v>
      </c>
      <c r="E10" s="137">
        <f>(E9-D9)/D9</f>
        <v>0.24742807770317254</v>
      </c>
      <c r="F10" s="141"/>
      <c r="G10" s="207"/>
      <c r="H10" s="209"/>
    </row>
    <row r="11" spans="1:8" ht="30.6" customHeight="1">
      <c r="A11" s="132" t="s">
        <v>30</v>
      </c>
      <c r="B11" s="126">
        <f>Ratios!AC21</f>
        <v>2.6214177978883861</v>
      </c>
      <c r="C11" s="126">
        <f>Ratios!U21</f>
        <v>1.6135734072022161</v>
      </c>
      <c r="D11" s="126">
        <f>Ratios!M21</f>
        <v>2.7942430703624734</v>
      </c>
      <c r="E11" s="127">
        <f>Ratios!E21</f>
        <v>4.193548387096774</v>
      </c>
      <c r="F11" s="142">
        <f t="shared" si="0"/>
        <v>0.59972530531942525</v>
      </c>
      <c r="G11" s="206"/>
      <c r="H11" s="208" t="s">
        <v>91</v>
      </c>
    </row>
    <row r="12" spans="1:8" ht="14.1" thickBot="1">
      <c r="A12" s="133" t="s">
        <v>87</v>
      </c>
      <c r="B12" s="139"/>
      <c r="C12" s="135">
        <f>(C11-B11)/B11</f>
        <v>-0.38446538033655392</v>
      </c>
      <c r="D12" s="135">
        <f>(D11-C11)/C11</f>
        <v>0.73171115605296633</v>
      </c>
      <c r="E12" s="137">
        <f>(E11-D11)/D11</f>
        <v>0.50078152884272187</v>
      </c>
      <c r="F12" s="141"/>
      <c r="G12" s="207"/>
      <c r="H12" s="209"/>
    </row>
  </sheetData>
  <mergeCells count="10">
    <mergeCell ref="G9:G10"/>
    <mergeCell ref="H9:H10"/>
    <mergeCell ref="G11:G12"/>
    <mergeCell ref="H11:H12"/>
    <mergeCell ref="G3:G4"/>
    <mergeCell ref="H3:H4"/>
    <mergeCell ref="G5:G6"/>
    <mergeCell ref="H5:H6"/>
    <mergeCell ref="G7:G8"/>
    <mergeCell ref="H7:H8"/>
  </mergeCells>
  <conditionalFormatting sqref="C4:E4">
    <cfRule type="cellIs" dxfId="45" priority="11" operator="greaterThan">
      <formula>0</formula>
    </cfRule>
    <cfRule type="cellIs" dxfId="44" priority="12" operator="lessThan">
      <formula>0</formula>
    </cfRule>
  </conditionalFormatting>
  <conditionalFormatting sqref="C6:E6">
    <cfRule type="cellIs" dxfId="43" priority="9" operator="greaterThan">
      <formula>0</formula>
    </cfRule>
    <cfRule type="cellIs" dxfId="42" priority="10" operator="lessThan">
      <formula>0</formula>
    </cfRule>
  </conditionalFormatting>
  <conditionalFormatting sqref="C8:E8">
    <cfRule type="cellIs" dxfId="41" priority="7" operator="lessThan">
      <formula>0</formula>
    </cfRule>
    <cfRule type="cellIs" dxfId="40" priority="8" operator="greaterThan">
      <formula>0</formula>
    </cfRule>
  </conditionalFormatting>
  <conditionalFormatting sqref="C10:E10">
    <cfRule type="cellIs" dxfId="39" priority="5" operator="greaterThan">
      <formula>0</formula>
    </cfRule>
    <cfRule type="cellIs" dxfId="38" priority="6" operator="lessThan">
      <formula>0</formula>
    </cfRule>
  </conditionalFormatting>
  <conditionalFormatting sqref="C12:E12">
    <cfRule type="cellIs" dxfId="37" priority="3" operator="greaterThan">
      <formula>0</formula>
    </cfRule>
    <cfRule type="cellIs" dxfId="36" priority="4" operator="lessThan">
      <formula>0</formula>
    </cfRule>
  </conditionalFormatting>
  <conditionalFormatting sqref="F3:F12">
    <cfRule type="cellIs" dxfId="35" priority="13" operator="greaterThan">
      <formula>0</formula>
    </cfRule>
    <cfRule type="cellIs" dxfId="34" priority="14" operator="lessThan">
      <formula>0</formula>
    </cfRule>
  </conditionalFormatting>
  <pageMargins left="0.7" right="0.7" top="0.75" bottom="0.75"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7D42-98CB-4162-AD5E-5C72F0ADC882}">
  <dimension ref="A1:H50"/>
  <sheetViews>
    <sheetView zoomScale="150" zoomScaleNormal="150" zoomScalePageLayoutView="150" workbookViewId="0">
      <pane ySplit="1" topLeftCell="A2" activePane="bottomLeft" state="frozen"/>
      <selection pane="bottomLeft" activeCell="F15" sqref="F15"/>
    </sheetView>
  </sheetViews>
  <sheetFormatPr defaultColWidth="13" defaultRowHeight="12.95"/>
  <cols>
    <col min="1" max="1" width="30.42578125" style="5" customWidth="1"/>
    <col min="2" max="5" width="11.7109375" style="5" bestFit="1" customWidth="1"/>
    <col min="6" max="6" width="9.85546875" style="5" customWidth="1"/>
    <col min="7" max="7" width="48" style="9" customWidth="1"/>
    <col min="8" max="8" width="46.140625" style="5" customWidth="1"/>
    <col min="9" max="16384" width="13" style="5"/>
  </cols>
  <sheetData>
    <row r="1" spans="1:8" ht="27.95">
      <c r="A1" s="4" t="s">
        <v>82</v>
      </c>
      <c r="B1" s="6">
        <f>Ratios!Y2</f>
        <v>2019</v>
      </c>
      <c r="C1" s="6">
        <f>Ratios!Q2</f>
        <v>2020</v>
      </c>
      <c r="D1" s="6">
        <f>Ratios!I2</f>
        <v>2021</v>
      </c>
      <c r="E1" s="112">
        <f>Ratios!A2</f>
        <v>2022</v>
      </c>
      <c r="F1" s="121" t="s">
        <v>83</v>
      </c>
      <c r="G1" s="8" t="s">
        <v>84</v>
      </c>
      <c r="H1" s="7" t="s">
        <v>85</v>
      </c>
    </row>
    <row r="2" spans="1:8">
      <c r="A2" s="18" t="s">
        <v>35</v>
      </c>
      <c r="B2" s="17"/>
      <c r="C2" s="17"/>
      <c r="D2" s="17"/>
      <c r="E2" s="116"/>
      <c r="F2" s="74"/>
      <c r="G2" s="15"/>
      <c r="H2" s="123"/>
    </row>
    <row r="3" spans="1:8" ht="28.35" customHeight="1">
      <c r="A3" s="131" t="s">
        <v>36</v>
      </c>
      <c r="B3" s="19">
        <f>Ratios!AC29</f>
        <v>0.32962462675956206</v>
      </c>
      <c r="C3" s="19">
        <f>Ratios!U29</f>
        <v>0.33211295175263711</v>
      </c>
      <c r="D3" s="19">
        <f>Ratios!M29</f>
        <v>0.33746490447168392</v>
      </c>
      <c r="E3" s="117">
        <f>Ratios!E29</f>
        <v>0.33245729303547961</v>
      </c>
      <c r="F3" s="74">
        <f t="shared" ref="F3:F9" si="0">(E3-B3)/B3</f>
        <v>8.5936123880203299E-3</v>
      </c>
      <c r="G3" s="210"/>
      <c r="H3" s="211" t="s">
        <v>92</v>
      </c>
    </row>
    <row r="4" spans="1:8" ht="15.6" customHeight="1" thickBot="1">
      <c r="A4" s="133" t="s">
        <v>87</v>
      </c>
      <c r="B4" s="143"/>
      <c r="C4" s="135">
        <f>(C3-B3)/B3</f>
        <v>7.5489656750983916E-3</v>
      </c>
      <c r="D4" s="135">
        <f>(D3-C3)/C3</f>
        <v>1.6114856981046113E-2</v>
      </c>
      <c r="E4" s="137">
        <f>(E3-D3)/D3</f>
        <v>-1.4838910268443922E-2</v>
      </c>
      <c r="F4" s="130"/>
      <c r="G4" s="207"/>
      <c r="H4" s="209"/>
    </row>
    <row r="5" spans="1:8" ht="33" customHeight="1">
      <c r="A5" s="145" t="s">
        <v>39</v>
      </c>
      <c r="B5" s="146">
        <f>Ratios!AC33</f>
        <v>9.9281956490828951E-2</v>
      </c>
      <c r="C5" s="146">
        <f>Ratios!U33</f>
        <v>8.2031391597491565E-2</v>
      </c>
      <c r="D5" s="146">
        <f>Ratios!M33</f>
        <v>0.114051907142368</v>
      </c>
      <c r="E5" s="147">
        <f>Ratios!E33</f>
        <v>0.11899886929682486</v>
      </c>
      <c r="F5" s="148">
        <f t="shared" si="0"/>
        <v>0.19859512748237629</v>
      </c>
      <c r="G5" s="206"/>
      <c r="H5" s="208" t="s">
        <v>93</v>
      </c>
    </row>
    <row r="6" spans="1:8" ht="15" customHeight="1" thickBot="1">
      <c r="A6" s="133" t="s">
        <v>87</v>
      </c>
      <c r="B6" s="143"/>
      <c r="C6" s="135">
        <f>(C5-B5)/B5</f>
        <v>-0.17375327303235494</v>
      </c>
      <c r="D6" s="135">
        <f>(D5-C5)/C5</f>
        <v>0.39034465856672834</v>
      </c>
      <c r="E6" s="137">
        <f>(E5-D5)/D5</f>
        <v>4.3374655263604671E-2</v>
      </c>
      <c r="F6" s="130"/>
      <c r="G6" s="207"/>
      <c r="H6" s="209"/>
    </row>
    <row r="7" spans="1:8" ht="28.7" customHeight="1">
      <c r="A7" s="145" t="s">
        <v>41</v>
      </c>
      <c r="B7" s="149">
        <f>Ratios!AC37</f>
        <v>0.59085944719818528</v>
      </c>
      <c r="C7" s="149">
        <f>Ratios!U37</f>
        <v>0.61380829476682097</v>
      </c>
      <c r="D7" s="149">
        <f>Ratios!M37</f>
        <v>0.65381687933736288</v>
      </c>
      <c r="E7" s="150">
        <f>Ratios!E37</f>
        <v>0.72415242984863237</v>
      </c>
      <c r="F7" s="148">
        <f t="shared" si="0"/>
        <v>0.22559169237711812</v>
      </c>
      <c r="G7" s="206"/>
      <c r="H7" s="208" t="s">
        <v>94</v>
      </c>
    </row>
    <row r="8" spans="1:8" ht="14.1" thickBot="1">
      <c r="A8" s="133" t="s">
        <v>87</v>
      </c>
      <c r="B8" s="143"/>
      <c r="C8" s="135">
        <f>(C7-B7)/B7</f>
        <v>3.8839774293967101E-2</v>
      </c>
      <c r="D8" s="135">
        <f>(D7-C7)/C7</f>
        <v>6.5180912202792443E-2</v>
      </c>
      <c r="E8" s="137">
        <f>(E7-D7)/D7</f>
        <v>0.10757683494276547</v>
      </c>
      <c r="F8" s="130"/>
      <c r="G8" s="207"/>
      <c r="H8" s="209"/>
    </row>
    <row r="9" spans="1:8" ht="25.35" customHeight="1">
      <c r="A9" s="145" t="s">
        <v>43</v>
      </c>
      <c r="B9" s="146">
        <f>Ratios!AC41</f>
        <v>5.8661681928925478E-2</v>
      </c>
      <c r="C9" s="146">
        <f>Ratios!U41</f>
        <v>5.0351548593805626E-2</v>
      </c>
      <c r="D9" s="146">
        <f>Ratios!M41</f>
        <v>7.456906201029774E-2</v>
      </c>
      <c r="E9" s="147">
        <f>Ratios!E41</f>
        <v>8.6173320350535543E-2</v>
      </c>
      <c r="F9" s="148">
        <f t="shared" si="0"/>
        <v>0.46898823076609325</v>
      </c>
      <c r="G9" s="212"/>
      <c r="H9" s="214" t="s">
        <v>95</v>
      </c>
    </row>
    <row r="10" spans="1:8" ht="14.1" thickBot="1">
      <c r="A10" s="133" t="s">
        <v>87</v>
      </c>
      <c r="B10" s="143"/>
      <c r="C10" s="135">
        <f>(C9-B9)/B9</f>
        <v>-0.14166203664580251</v>
      </c>
      <c r="D10" s="135">
        <f>(D9-C9)/C9</f>
        <v>0.48096859168838779</v>
      </c>
      <c r="E10" s="137">
        <f>(E9-D9)/D9</f>
        <v>0.15561759833636224</v>
      </c>
      <c r="F10" s="144"/>
      <c r="G10" s="213"/>
      <c r="H10" s="215"/>
    </row>
    <row r="13" spans="1:8" ht="12.75"/>
    <row r="25" ht="12.75"/>
    <row r="26" ht="12.75"/>
    <row r="27" ht="12.75"/>
    <row r="32" ht="12.75"/>
    <row r="33" ht="12.75"/>
    <row r="39" ht="12.75"/>
    <row r="40" ht="12.75"/>
    <row r="49" ht="12.75"/>
    <row r="50" ht="12.75"/>
  </sheetData>
  <mergeCells count="8">
    <mergeCell ref="G9:G10"/>
    <mergeCell ref="H9:H10"/>
    <mergeCell ref="G3:G4"/>
    <mergeCell ref="H3:H4"/>
    <mergeCell ref="G5:G6"/>
    <mergeCell ref="H5:H6"/>
    <mergeCell ref="G7:G8"/>
    <mergeCell ref="H7:H8"/>
  </mergeCells>
  <conditionalFormatting sqref="C4:E4">
    <cfRule type="cellIs" dxfId="33" priority="15" operator="greaterThan">
      <formula>0</formula>
    </cfRule>
    <cfRule type="cellIs" dxfId="32" priority="16" operator="lessThan">
      <formula>0</formula>
    </cfRule>
  </conditionalFormatting>
  <conditionalFormatting sqref="C6:E6">
    <cfRule type="cellIs" dxfId="31" priority="11" operator="greaterThan">
      <formula>0</formula>
    </cfRule>
    <cfRule type="cellIs" dxfId="30" priority="12" operator="lessThan">
      <formula>0</formula>
    </cfRule>
  </conditionalFormatting>
  <conditionalFormatting sqref="C8:E8">
    <cfRule type="cellIs" dxfId="29" priority="7" operator="greaterThan">
      <formula>0</formula>
    </cfRule>
    <cfRule type="cellIs" dxfId="28" priority="8" operator="lessThan">
      <formula>0</formula>
    </cfRule>
  </conditionalFormatting>
  <conditionalFormatting sqref="C10:E10">
    <cfRule type="cellIs" dxfId="27" priority="3" operator="greaterThan">
      <formula>0</formula>
    </cfRule>
    <cfRule type="cellIs" dxfId="26" priority="4" operator="lessThan">
      <formula>0</formula>
    </cfRule>
  </conditionalFormatting>
  <conditionalFormatting sqref="F2:F10">
    <cfRule type="cellIs" dxfId="25" priority="5" operator="greaterThan">
      <formula>0</formula>
    </cfRule>
    <cfRule type="cellIs" dxfId="24" priority="6" operator="lessThan">
      <formula>0</formula>
    </cfRule>
  </conditionalFormatting>
  <pageMargins left="0.7" right="0.7" top="0.75" bottom="0.7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F1F9-9A7C-4118-895B-DA98C99BD0C1}">
  <dimension ref="A1:H10"/>
  <sheetViews>
    <sheetView zoomScale="150" zoomScaleNormal="150" zoomScalePageLayoutView="150" workbookViewId="0">
      <pane ySplit="1" topLeftCell="A2" activePane="bottomLeft" state="frozen"/>
      <selection pane="bottomLeft" activeCell="G7" sqref="G7:G8"/>
    </sheetView>
  </sheetViews>
  <sheetFormatPr defaultColWidth="13" defaultRowHeight="12.95"/>
  <cols>
    <col min="1" max="1" width="30.42578125" style="5" customWidth="1"/>
    <col min="2" max="5" width="11.7109375" style="5" bestFit="1" customWidth="1"/>
    <col min="6" max="6" width="9.85546875" style="5" customWidth="1"/>
    <col min="7" max="7" width="48" style="9" customWidth="1"/>
    <col min="8" max="8" width="46.140625" style="5" customWidth="1"/>
    <col min="9" max="16384" width="13" style="5"/>
  </cols>
  <sheetData>
    <row r="1" spans="1:8" ht="27.95">
      <c r="A1" s="4" t="s">
        <v>82</v>
      </c>
      <c r="B1" s="6">
        <f>Ratios!Y2</f>
        <v>2019</v>
      </c>
      <c r="C1" s="6">
        <f>Ratios!Q2</f>
        <v>2020</v>
      </c>
      <c r="D1" s="6">
        <f>Ratios!I2</f>
        <v>2021</v>
      </c>
      <c r="E1" s="112">
        <f>Ratios!A2</f>
        <v>2022</v>
      </c>
      <c r="F1" s="121" t="s">
        <v>83</v>
      </c>
      <c r="G1" s="8" t="s">
        <v>84</v>
      </c>
      <c r="H1" s="7" t="s">
        <v>85</v>
      </c>
    </row>
    <row r="2" spans="1:8">
      <c r="A2" s="18" t="s">
        <v>44</v>
      </c>
      <c r="B2" s="17"/>
      <c r="C2" s="17"/>
      <c r="D2" s="17"/>
      <c r="E2" s="116"/>
      <c r="F2" s="74"/>
      <c r="G2" s="15"/>
      <c r="H2" s="123"/>
    </row>
    <row r="3" spans="1:8" ht="43.7" customHeight="1">
      <c r="A3" s="131" t="s">
        <v>45</v>
      </c>
      <c r="B3" s="16">
        <f>Ratios!AC48</f>
        <v>6.1230519480519483</v>
      </c>
      <c r="C3" s="16">
        <f>Ratios!U48</f>
        <v>5.9111324991979464</v>
      </c>
      <c r="D3" s="16">
        <f>Ratios!M48</f>
        <v>5.3586264192744393</v>
      </c>
      <c r="E3" s="115">
        <f>Ratios!E48</f>
        <v>5.2083929422985218</v>
      </c>
      <c r="F3" s="74">
        <f t="shared" ref="F3:F9" si="0">(E3-B3)/B3</f>
        <v>-0.14937959264651113</v>
      </c>
      <c r="G3" s="210"/>
      <c r="H3" s="211" t="s">
        <v>96</v>
      </c>
    </row>
    <row r="4" spans="1:8" ht="13.7" customHeight="1" thickBot="1">
      <c r="A4" s="133" t="s">
        <v>87</v>
      </c>
      <c r="B4" s="143"/>
      <c r="C4" s="135">
        <f>(C3-B3)/B3</f>
        <v>-3.461010140889368E-2</v>
      </c>
      <c r="D4" s="135">
        <f>(D3-C3)/C3</f>
        <v>-9.346873547471217E-2</v>
      </c>
      <c r="E4" s="137">
        <f>(E3-D3)/D3</f>
        <v>-2.8035818364859848E-2</v>
      </c>
      <c r="F4" s="130"/>
      <c r="G4" s="207"/>
      <c r="H4" s="209"/>
    </row>
    <row r="5" spans="1:8" ht="29.45" customHeight="1">
      <c r="A5" s="132" t="s">
        <v>50</v>
      </c>
      <c r="B5" s="151">
        <f>Ratios!AC52</f>
        <v>59.610795906463757</v>
      </c>
      <c r="C5" s="151">
        <f>Ratios!U52</f>
        <v>61.747896879240166</v>
      </c>
      <c r="D5" s="151">
        <f>Ratios!M52</f>
        <v>68.114470284237726</v>
      </c>
      <c r="E5" s="152">
        <f>Ratios!E52</f>
        <v>70.079197949093569</v>
      </c>
      <c r="F5" s="120">
        <f t="shared" si="0"/>
        <v>0.17561251923319304</v>
      </c>
      <c r="G5" s="206"/>
      <c r="H5" s="208" t="s">
        <v>97</v>
      </c>
    </row>
    <row r="6" spans="1:8" ht="15" customHeight="1" thickBot="1">
      <c r="A6" s="133" t="s">
        <v>87</v>
      </c>
      <c r="B6" s="143"/>
      <c r="C6" s="135">
        <f>(C5-B5)/B5</f>
        <v>3.5850904861759736E-2</v>
      </c>
      <c r="D6" s="135">
        <f>(D5-C5)/C5</f>
        <v>0.10310591496660385</v>
      </c>
      <c r="E6" s="137">
        <f>(E5-D5)/D5</f>
        <v>2.8844497456372322E-2</v>
      </c>
      <c r="F6" s="130"/>
      <c r="G6" s="207"/>
      <c r="H6" s="209"/>
    </row>
    <row r="7" spans="1:8" ht="38.450000000000003" customHeight="1">
      <c r="A7" s="145" t="s">
        <v>52</v>
      </c>
      <c r="B7" s="153">
        <f>Ratios!AC56</f>
        <v>54.895314943836198</v>
      </c>
      <c r="C7" s="153">
        <f>Ratios!U56</f>
        <v>54.061333236669448</v>
      </c>
      <c r="D7" s="153">
        <f>Ratios!M56</f>
        <v>71.135383140450585</v>
      </c>
      <c r="E7" s="154">
        <f>Ratios!E56</f>
        <v>50.963695260214529</v>
      </c>
      <c r="F7" s="148">
        <f>(E7-B7)/B7</f>
        <v>-7.1620313821755793E-2</v>
      </c>
      <c r="G7" s="206"/>
      <c r="H7" s="208" t="s">
        <v>98</v>
      </c>
    </row>
    <row r="8" spans="1:8" ht="14.45" customHeight="1" thickBot="1">
      <c r="A8" s="133" t="s">
        <v>87</v>
      </c>
      <c r="B8" s="143"/>
      <c r="C8" s="135">
        <f>(C7-B7)/B7</f>
        <v>-1.5192220101478651E-2</v>
      </c>
      <c r="D8" s="135">
        <f>(D7-C7)/C7</f>
        <v>0.31582739236256796</v>
      </c>
      <c r="E8" s="137">
        <f>(E7-D7)/D7</f>
        <v>-0.28356757199731147</v>
      </c>
      <c r="F8" s="130"/>
      <c r="G8" s="207"/>
      <c r="H8" s="209"/>
    </row>
    <row r="9" spans="1:8" ht="36" customHeight="1">
      <c r="A9" s="145" t="s">
        <v>55</v>
      </c>
      <c r="B9" s="153">
        <f>Ratios!AC60</f>
        <v>95.145023596160982</v>
      </c>
      <c r="C9" s="153">
        <f>Ratios!U60</f>
        <v>94.929715061058346</v>
      </c>
      <c r="D9" s="153">
        <f>Ratios!M60</f>
        <v>107.36847545219638</v>
      </c>
      <c r="E9" s="154">
        <f>Ratios!E60</f>
        <v>98.117560886284565</v>
      </c>
      <c r="F9" s="148">
        <f t="shared" si="0"/>
        <v>3.1242173029883216E-2</v>
      </c>
      <c r="G9" s="206"/>
      <c r="H9" s="208" t="s">
        <v>99</v>
      </c>
    </row>
    <row r="10" spans="1:8" ht="14.1" thickBot="1">
      <c r="A10" s="133" t="s">
        <v>87</v>
      </c>
      <c r="B10" s="143"/>
      <c r="C10" s="135">
        <f>(C9-B9)/B9</f>
        <v>-2.2629510926026378E-3</v>
      </c>
      <c r="D10" s="135">
        <f>(D9-C9)/C9</f>
        <v>0.13103126226743103</v>
      </c>
      <c r="E10" s="137">
        <f>(E9-D9)/D9</f>
        <v>-8.6160435145887809E-2</v>
      </c>
      <c r="F10" s="130"/>
      <c r="G10" s="207"/>
      <c r="H10" s="209"/>
    </row>
  </sheetData>
  <mergeCells count="8">
    <mergeCell ref="G9:G10"/>
    <mergeCell ref="H9:H10"/>
    <mergeCell ref="G3:G4"/>
    <mergeCell ref="H3:H4"/>
    <mergeCell ref="G5:G6"/>
    <mergeCell ref="H5:H6"/>
    <mergeCell ref="G7:G8"/>
    <mergeCell ref="H7:H8"/>
  </mergeCells>
  <conditionalFormatting sqref="C4:E4">
    <cfRule type="cellIs" dxfId="23" priority="13" operator="greaterThan">
      <formula>0</formula>
    </cfRule>
    <cfRule type="cellIs" dxfId="22" priority="14" operator="lessThan">
      <formula>0</formula>
    </cfRule>
  </conditionalFormatting>
  <conditionalFormatting sqref="C6:E6">
    <cfRule type="cellIs" dxfId="21" priority="9" operator="lessThan">
      <formula>0</formula>
    </cfRule>
    <cfRule type="cellIs" dxfId="20" priority="10" operator="greaterThan">
      <formula>0</formula>
    </cfRule>
  </conditionalFormatting>
  <conditionalFormatting sqref="C8:E8">
    <cfRule type="cellIs" dxfId="19" priority="5" operator="lessThan">
      <formula>0</formula>
    </cfRule>
    <cfRule type="cellIs" dxfId="18" priority="6" operator="greaterThan">
      <formula>0</formula>
    </cfRule>
  </conditionalFormatting>
  <conditionalFormatting sqref="C10:E10">
    <cfRule type="cellIs" dxfId="17" priority="1" operator="greaterThan">
      <formula>0</formula>
    </cfRule>
    <cfRule type="cellIs" dxfId="16" priority="2" operator="lessThan">
      <formula>0</formula>
    </cfRule>
  </conditionalFormatting>
  <conditionalFormatting sqref="F2:F10">
    <cfRule type="cellIs" dxfId="15" priority="3" operator="greaterThan">
      <formula>0</formula>
    </cfRule>
    <cfRule type="cellIs" dxfId="14" priority="4" operator="lessThan">
      <formula>0</formula>
    </cfRule>
  </conditionalFormatting>
  <pageMargins left="0.7" right="0.7" top="0.75" bottom="0.75"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14"/>
  <sheetViews>
    <sheetView zoomScale="150" zoomScaleNormal="150" zoomScalePageLayoutView="150" workbookViewId="0">
      <pane ySplit="1" topLeftCell="A2" activePane="bottomLeft" state="frozen"/>
      <selection pane="bottomLeft" activeCell="A13" sqref="A13"/>
    </sheetView>
  </sheetViews>
  <sheetFormatPr defaultColWidth="13" defaultRowHeight="12.95"/>
  <cols>
    <col min="1" max="1" width="30.42578125" style="5" customWidth="1"/>
    <col min="2" max="2" width="11.7109375" style="5" bestFit="1" customWidth="1"/>
    <col min="3" max="4" width="11.85546875" style="5" bestFit="1" customWidth="1"/>
    <col min="5" max="5" width="12" style="5" bestFit="1" customWidth="1"/>
    <col min="6" max="6" width="9.85546875" style="5" customWidth="1"/>
    <col min="7" max="7" width="48" style="9" customWidth="1"/>
    <col min="8" max="8" width="46.140625" style="5" customWidth="1"/>
    <col min="9" max="16384" width="13" style="5"/>
  </cols>
  <sheetData>
    <row r="1" spans="1:8" ht="27.95">
      <c r="A1" s="4" t="s">
        <v>82</v>
      </c>
      <c r="B1" s="6">
        <f>Ratios!Y2</f>
        <v>2019</v>
      </c>
      <c r="C1" s="6">
        <f>Ratios!Q2</f>
        <v>2020</v>
      </c>
      <c r="D1" s="6">
        <f>Ratios!I2</f>
        <v>2021</v>
      </c>
      <c r="E1" s="112">
        <f>Ratios!A2</f>
        <v>2022</v>
      </c>
      <c r="F1" s="121" t="s">
        <v>83</v>
      </c>
      <c r="G1" s="8" t="s">
        <v>84</v>
      </c>
      <c r="H1" s="7" t="s">
        <v>85</v>
      </c>
    </row>
    <row r="2" spans="1:8">
      <c r="A2" s="18" t="s">
        <v>60</v>
      </c>
      <c r="B2" s="17"/>
      <c r="C2" s="17"/>
      <c r="D2" s="17"/>
      <c r="E2" s="116"/>
      <c r="F2" s="74"/>
      <c r="G2" s="15"/>
      <c r="H2" s="123"/>
    </row>
    <row r="3" spans="1:8" ht="34.700000000000003" customHeight="1">
      <c r="A3" s="131" t="s">
        <v>61</v>
      </c>
      <c r="B3" s="162">
        <f>Ratios!AC67</f>
        <v>2.0303738317757007</v>
      </c>
      <c r="C3" s="162">
        <f>Ratios!U67</f>
        <v>1.4312039312039313</v>
      </c>
      <c r="D3" s="162">
        <f>Ratios!M67</f>
        <v>3.0619158878504673</v>
      </c>
      <c r="E3" s="163">
        <f>Ratios!E67</f>
        <v>3.5008976660682225</v>
      </c>
      <c r="F3" s="74">
        <f t="shared" ref="F3:F13" si="0">(E3-B3)/B3</f>
        <v>0.72426260193003378</v>
      </c>
      <c r="G3" s="210"/>
      <c r="H3" s="211" t="s">
        <v>100</v>
      </c>
    </row>
    <row r="4" spans="1:8" ht="13.35" customHeight="1" thickBot="1">
      <c r="A4" s="133" t="s">
        <v>87</v>
      </c>
      <c r="B4" s="143"/>
      <c r="C4" s="135">
        <f>(C3-B3)/B3</f>
        <v>-0.29510324216883471</v>
      </c>
      <c r="D4" s="135">
        <f>(D3-C3)/C3</f>
        <v>1.1393987405238457</v>
      </c>
      <c r="E4" s="137">
        <f>(E3-D3)/D3</f>
        <v>0.14336833351941947</v>
      </c>
      <c r="F4" s="130"/>
      <c r="G4" s="207"/>
      <c r="H4" s="209"/>
    </row>
    <row r="5" spans="1:8" ht="51" customHeight="1">
      <c r="A5" s="145" t="s">
        <v>64</v>
      </c>
      <c r="B5" s="168">
        <f>Ratios!AC71</f>
        <v>0.77453271028037385</v>
      </c>
      <c r="C5" s="168">
        <f>Ratios!U71</f>
        <v>0.88697788697788693</v>
      </c>
      <c r="D5" s="168">
        <f>Ratios!M71</f>
        <v>1.0957943925233644</v>
      </c>
      <c r="E5" s="169">
        <f>Ratios!E71</f>
        <v>0.83482944344703769</v>
      </c>
      <c r="F5" s="148">
        <f t="shared" si="0"/>
        <v>7.7849175853188915E-2</v>
      </c>
      <c r="G5" s="206"/>
      <c r="H5" s="208" t="s">
        <v>101</v>
      </c>
    </row>
    <row r="6" spans="1:8" ht="14.1" thickBot="1">
      <c r="A6" s="133" t="s">
        <v>87</v>
      </c>
      <c r="B6" s="143"/>
      <c r="C6" s="135">
        <f>(C5-B5)/B5</f>
        <v>0.14517808635455687</v>
      </c>
      <c r="D6" s="135">
        <f>(D5-C5)/C5</f>
        <v>0.23542470292800372</v>
      </c>
      <c r="E6" s="137">
        <f>(E5-D5)/D5</f>
        <v>-0.23815138209950501</v>
      </c>
      <c r="F6" s="130"/>
      <c r="G6" s="207"/>
      <c r="H6" s="209"/>
    </row>
    <row r="7" spans="1:8" ht="40.700000000000003" customHeight="1">
      <c r="A7" s="132" t="s">
        <v>67</v>
      </c>
      <c r="B7" s="166">
        <f>Ratios!AC75</f>
        <v>0.29449912938417255</v>
      </c>
      <c r="C7" s="166">
        <f>Ratios!U75</f>
        <v>0.24367524367524365</v>
      </c>
      <c r="D7" s="166">
        <f>Ratios!M75</f>
        <v>0.13186454783674662</v>
      </c>
      <c r="E7" s="167">
        <f>Ratios!E75</f>
        <v>6.3005995731851908E-2</v>
      </c>
      <c r="F7" s="120">
        <f t="shared" si="0"/>
        <v>-0.78605710698159348</v>
      </c>
      <c r="G7" s="206"/>
      <c r="H7" s="208" t="s">
        <v>102</v>
      </c>
    </row>
    <row r="8" spans="1:8" ht="14.1" thickBot="1">
      <c r="A8" s="133" t="s">
        <v>87</v>
      </c>
      <c r="B8" s="143"/>
      <c r="C8" s="135">
        <f>(C7-B7)/B7</f>
        <v>-0.17257737167239437</v>
      </c>
      <c r="D8" s="135">
        <f>(D7-C7)/C7</f>
        <v>-0.45885127332636177</v>
      </c>
      <c r="E8" s="137">
        <f>(E7-D7)/D7</f>
        <v>-0.52219154605636875</v>
      </c>
      <c r="F8" s="130"/>
      <c r="G8" s="207"/>
      <c r="H8" s="209"/>
    </row>
    <row r="9" spans="1:8" ht="30.6" customHeight="1">
      <c r="A9" s="132" t="s">
        <v>70</v>
      </c>
      <c r="B9" s="126">
        <f>Ratios!AC79</f>
        <v>19.863337169159955</v>
      </c>
      <c r="C9" s="126">
        <f>Ratios!U79</f>
        <v>29.751175965665233</v>
      </c>
      <c r="D9" s="126">
        <f>Ratios!M79</f>
        <v>19.530255627623042</v>
      </c>
      <c r="E9" s="127">
        <f>Ratios!E79</f>
        <v>11.36565641025641</v>
      </c>
      <c r="F9" s="120">
        <f t="shared" si="0"/>
        <v>-0.42780730581853799</v>
      </c>
      <c r="G9" s="206"/>
      <c r="H9" s="208" t="s">
        <v>103</v>
      </c>
    </row>
    <row r="10" spans="1:8" ht="15" customHeight="1" thickBot="1">
      <c r="A10" s="133" t="s">
        <v>87</v>
      </c>
      <c r="B10" s="143"/>
      <c r="C10" s="135">
        <f>(C9-B9)/B9</f>
        <v>0.49779343281033611</v>
      </c>
      <c r="D10" s="135">
        <f>(D9-C9)/C9</f>
        <v>-0.34354676769206666</v>
      </c>
      <c r="E10" s="137">
        <f>(E9-D9)/D9</f>
        <v>-0.41804876357167869</v>
      </c>
      <c r="F10" s="130"/>
      <c r="G10" s="207"/>
      <c r="H10" s="209"/>
    </row>
    <row r="11" spans="1:8" ht="28.35" customHeight="1">
      <c r="A11" s="132" t="s">
        <v>72</v>
      </c>
      <c r="B11" s="128">
        <f>Ratios!AC83</f>
        <v>0.23900393633407496</v>
      </c>
      <c r="C11" s="128">
        <f>Ratios!U83</f>
        <v>0.19018404907975461</v>
      </c>
      <c r="D11" s="128">
        <f>Ratios!M83</f>
        <v>0.16588645418326695</v>
      </c>
      <c r="E11" s="129">
        <f>Ratios!E83</f>
        <v>0.17465799506615834</v>
      </c>
      <c r="F11" s="120">
        <f t="shared" si="0"/>
        <v>-0.26922544563439804</v>
      </c>
      <c r="G11" s="206"/>
      <c r="H11" s="208" t="s">
        <v>104</v>
      </c>
    </row>
    <row r="12" spans="1:8" ht="14.45" customHeight="1" thickBot="1">
      <c r="A12" s="133" t="s">
        <v>87</v>
      </c>
      <c r="B12" s="143"/>
      <c r="C12" s="135">
        <f>(C11-B11)/B11</f>
        <v>-0.20426394645685197</v>
      </c>
      <c r="D12" s="135">
        <f>(D11-C11)/C11</f>
        <v>-0.12775832155249967</v>
      </c>
      <c r="E12" s="137">
        <f>(E11-D11)/D11</f>
        <v>5.2876776021752975E-2</v>
      </c>
      <c r="F12" s="130"/>
      <c r="G12" s="207"/>
      <c r="H12" s="209"/>
    </row>
    <row r="13" spans="1:8" ht="31.7" customHeight="1">
      <c r="A13" s="161" t="s">
        <v>78</v>
      </c>
      <c r="B13" s="164">
        <f>Ratios!AC88</f>
        <v>8.0383353479537206E-2</v>
      </c>
      <c r="C13" s="164">
        <f>Ratios!U88</f>
        <v>6.0380479735318446E-2</v>
      </c>
      <c r="D13" s="164">
        <f>Ratios!M88</f>
        <v>8.9810995173771196E-2</v>
      </c>
      <c r="E13" s="165">
        <f>Ratios!E88</f>
        <v>0.10727568252568942</v>
      </c>
      <c r="F13" s="160">
        <f t="shared" si="0"/>
        <v>0.3345509720865037</v>
      </c>
      <c r="G13" s="206"/>
      <c r="H13" s="214" t="s">
        <v>105</v>
      </c>
    </row>
    <row r="14" spans="1:8" ht="14.1" thickBot="1">
      <c r="A14" s="155" t="s">
        <v>87</v>
      </c>
      <c r="B14" s="156"/>
      <c r="C14" s="157">
        <f>(C13-B13)/B13</f>
        <v>-0.24884348410906734</v>
      </c>
      <c r="D14" s="157">
        <f>(D13-C13)/C13</f>
        <v>0.48741771459026539</v>
      </c>
      <c r="E14" s="158">
        <f>(E13-D13)/D13</f>
        <v>0.19446045907994447</v>
      </c>
      <c r="F14" s="159"/>
      <c r="G14" s="207"/>
      <c r="H14" s="215"/>
    </row>
  </sheetData>
  <mergeCells count="12">
    <mergeCell ref="H13:H14"/>
    <mergeCell ref="G13:G14"/>
    <mergeCell ref="G3:G4"/>
    <mergeCell ref="H3:H4"/>
    <mergeCell ref="G5:G6"/>
    <mergeCell ref="H5:H6"/>
    <mergeCell ref="G7:G8"/>
    <mergeCell ref="H7:H8"/>
    <mergeCell ref="G9:G10"/>
    <mergeCell ref="H9:H10"/>
    <mergeCell ref="G11:G12"/>
    <mergeCell ref="H11:H12"/>
  </mergeCells>
  <phoneticPr fontId="4" type="noConversion"/>
  <conditionalFormatting sqref="C4:E4">
    <cfRule type="cellIs" dxfId="13" priority="1" operator="greaterThan">
      <formula>0</formula>
    </cfRule>
    <cfRule type="cellIs" dxfId="12" priority="2" operator="lessThan">
      <formula>0</formula>
    </cfRule>
  </conditionalFormatting>
  <conditionalFormatting sqref="C6:E6">
    <cfRule type="cellIs" dxfId="11" priority="5" operator="greaterThan">
      <formula>0</formula>
    </cfRule>
    <cfRule type="cellIs" dxfId="10" priority="6" operator="lessThan">
      <formula>0</formula>
    </cfRule>
  </conditionalFormatting>
  <conditionalFormatting sqref="C8:E8">
    <cfRule type="cellIs" dxfId="9" priority="9" operator="greaterThan">
      <formula>0</formula>
    </cfRule>
    <cfRule type="cellIs" dxfId="8" priority="10" operator="lessThan">
      <formula>0</formula>
    </cfRule>
  </conditionalFormatting>
  <conditionalFormatting sqref="C10:E10">
    <cfRule type="cellIs" dxfId="7" priority="21" operator="greaterThan">
      <formula>0</formula>
    </cfRule>
    <cfRule type="cellIs" dxfId="6" priority="22" operator="lessThan">
      <formula>0</formula>
    </cfRule>
  </conditionalFormatting>
  <conditionalFormatting sqref="C12:E12">
    <cfRule type="cellIs" dxfId="5" priority="17" operator="greaterThan">
      <formula>0</formula>
    </cfRule>
    <cfRule type="cellIs" dxfId="4" priority="18" operator="lessThan">
      <formula>0</formula>
    </cfRule>
  </conditionalFormatting>
  <conditionalFormatting sqref="C14:E14">
    <cfRule type="cellIs" dxfId="3" priority="13" operator="greaterThan">
      <formula>0</formula>
    </cfRule>
    <cfRule type="cellIs" dxfId="2" priority="14" operator="lessThan">
      <formula>0</formula>
    </cfRule>
  </conditionalFormatting>
  <conditionalFormatting sqref="F2:F14">
    <cfRule type="cellIs" dxfId="1" priority="3" operator="greaterThan">
      <formula>0</formula>
    </cfRule>
    <cfRule type="cellIs" dxfId="0" priority="4" operator="lessThan">
      <formula>0</formula>
    </cfRule>
  </conditionalFormatting>
  <pageMargins left="0.7" right="0.7" top="0.75" bottom="0.75"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Dublin Institute of Technology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O'Callaghan</dc:creator>
  <cp:keywords/>
  <dc:description/>
  <cp:lastModifiedBy>John Uzuegbu</cp:lastModifiedBy>
  <cp:revision/>
  <dcterms:created xsi:type="dcterms:W3CDTF">2004-01-06T18:03:59Z</dcterms:created>
  <dcterms:modified xsi:type="dcterms:W3CDTF">2024-02-23T19:48:13Z</dcterms:modified>
  <cp:category/>
  <cp:contentStatus/>
</cp:coreProperties>
</file>