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alliehall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B3" i="1"/>
  <c r="B4" i="1"/>
  <c r="B5" i="1"/>
  <c r="B7" i="1"/>
  <c r="B8" i="1"/>
  <c r="B9" i="1"/>
  <c r="B18" i="1"/>
  <c r="C3" i="1"/>
  <c r="C4" i="1"/>
  <c r="C5" i="1"/>
  <c r="C7" i="1"/>
  <c r="C8" i="1"/>
  <c r="C9" i="1"/>
  <c r="C18" i="1"/>
  <c r="D3" i="1"/>
  <c r="D4" i="1"/>
  <c r="D5" i="1"/>
  <c r="D7" i="1"/>
  <c r="D8" i="1"/>
  <c r="D9" i="1"/>
  <c r="D18" i="1"/>
  <c r="E3" i="1"/>
  <c r="E4" i="1"/>
  <c r="E5" i="1"/>
  <c r="E7" i="1"/>
  <c r="E8" i="1"/>
  <c r="E9" i="1"/>
  <c r="E18" i="1"/>
  <c r="F18" i="1"/>
  <c r="B16" i="1"/>
  <c r="B17" i="1"/>
  <c r="C16" i="1"/>
  <c r="C17" i="1"/>
  <c r="D16" i="1"/>
  <c r="D17" i="1"/>
  <c r="E16" i="1"/>
  <c r="E17" i="1"/>
  <c r="F17" i="1"/>
  <c r="F16" i="1"/>
  <c r="B15" i="1"/>
  <c r="C15" i="1"/>
  <c r="D15" i="1"/>
  <c r="E15" i="1"/>
  <c r="F15" i="1"/>
  <c r="B14" i="1"/>
  <c r="C14" i="1"/>
  <c r="D14" i="1"/>
  <c r="E14" i="1"/>
  <c r="F14" i="1"/>
  <c r="F9" i="1"/>
  <c r="G8" i="1"/>
  <c r="F8" i="1"/>
  <c r="G7" i="1"/>
  <c r="F7" i="1"/>
  <c r="G3" i="1"/>
  <c r="G4" i="1"/>
  <c r="G5" i="1"/>
  <c r="F5" i="1"/>
  <c r="F4" i="1"/>
  <c r="F3" i="1"/>
</calcChain>
</file>

<file path=xl/sharedStrings.xml><?xml version="1.0" encoding="utf-8"?>
<sst xmlns="http://schemas.openxmlformats.org/spreadsheetml/2006/main" count="27" uniqueCount="26">
  <si>
    <t>Quarter 1</t>
  </si>
  <si>
    <t>Quarter 2</t>
  </si>
  <si>
    <t>Quarter 3</t>
  </si>
  <si>
    <t>Quarter 4</t>
  </si>
  <si>
    <t>Cumulative</t>
  </si>
  <si>
    <t>Industry</t>
  </si>
  <si>
    <t>Income</t>
  </si>
  <si>
    <t>Total Revenue</t>
  </si>
  <si>
    <t>COGS</t>
  </si>
  <si>
    <t>Gross Profit</t>
  </si>
  <si>
    <t>Expenses</t>
  </si>
  <si>
    <t>Marketing Cost</t>
  </si>
  <si>
    <t>Other Fixed Cost</t>
  </si>
  <si>
    <t>Earnings Before Tax</t>
  </si>
  <si>
    <t>Mkt Share % (units)</t>
  </si>
  <si>
    <t>Mkt Share % (dollars)</t>
  </si>
  <si>
    <t>BEP # (units)</t>
  </si>
  <si>
    <t>BEP $ (dollars)</t>
  </si>
  <si>
    <t>ROS</t>
  </si>
  <si>
    <t>Units Sold</t>
  </si>
  <si>
    <t>Price</t>
  </si>
  <si>
    <t>Unit Cost</t>
  </si>
  <si>
    <t>Other Fixed</t>
  </si>
  <si>
    <t>Industry Units Sold</t>
  </si>
  <si>
    <t>Industry Revenue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</si>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</sst>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5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4" xfId="0" applyFont="1" applyBorder="1" applyAlignment="1">
      <alignment horizontal="left"/>
    </xf>
    <xf numFmtId="164" fontId="1" fillId="0" borderId="6" xfId="0" applyNumberFormat="1" applyFont="1" applyBorder="1" applyAlignment="1"/>
    <xf numFmtId="165" fontId="1" fillId="0" borderId="6" xfId="0" applyNumberFormat="1" applyFont="1" applyBorder="1" applyAlignment="1"/>
    <xf numFmtId="164" fontId="1" fillId="0" borderId="7" xfId="0" applyNumberFormat="1" applyFont="1" applyBorder="1" applyAlignment="1"/>
    <xf numFmtId="164" fontId="1" fillId="0" borderId="5" xfId="0" applyNumberFormat="1" applyFont="1" applyBorder="1" applyAlignment="1"/>
    <xf numFmtId="0" fontId="1" fillId="0" borderId="8" xfId="0" applyFont="1" applyBorder="1" applyAlignment="1">
      <alignment horizontal="left"/>
    </xf>
    <xf numFmtId="0" fontId="1" fillId="0" borderId="1" xfId="0" applyFont="1" applyBorder="1" applyAlignment="1"/>
    <xf numFmtId="164" fontId="1" fillId="0" borderId="2" xfId="0" applyNumberFormat="1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10" fontId="1" fillId="0" borderId="10" xfId="0" applyNumberFormat="1" applyFont="1" applyBorder="1" applyAlignment="1"/>
    <xf numFmtId="0" fontId="1" fillId="0" borderId="11" xfId="0" applyFont="1" applyBorder="1" applyAlignment="1"/>
    <xf numFmtId="10" fontId="1" fillId="0" borderId="0" xfId="0" applyNumberFormat="1" applyFont="1" applyAlignment="1"/>
    <xf numFmtId="3" fontId="1" fillId="0" borderId="0" xfId="0" applyNumberFormat="1" applyFont="1" applyAlignment="1"/>
    <xf numFmtId="0" fontId="1" fillId="0" borderId="8" xfId="0" applyFont="1" applyBorder="1" applyAlignment="1"/>
    <xf numFmtId="10" fontId="1" fillId="0" borderId="8" xfId="0" applyNumberFormat="1" applyFont="1" applyBorder="1" applyAlignment="1"/>
    <xf numFmtId="10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/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0" fontId="1" fillId="0" borderId="6" xfId="0" applyFont="1" applyBorder="1" applyAlignment="1"/>
    <xf numFmtId="0" fontId="4" fillId="0" borderId="0" xfId="0" applyFont="1" applyAlignment="1"/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0" fontId="1" fillId="0" borderId="12" xfId="0" applyNumberFormat="1" applyFont="1" applyBorder="1" applyAlignment="1"/>
    <xf numFmtId="164" fontId="1" fillId="0" borderId="0" xfId="0" applyNumberFormat="1" applyFont="1" applyBorder="1" applyAlignment="1"/>
    <xf numFmtId="3" fontId="3" fillId="2" borderId="12" xfId="0" applyNumberFormat="1" applyFont="1" applyFill="1" applyBorder="1" applyAlignment="1"/>
    <xf numFmtId="164" fontId="1" fillId="0" borderId="12" xfId="0" applyNumberFormat="1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31" sqref="H31"/>
    </sheetView>
  </sheetViews>
  <sheetFormatPr baseColWidth="10" defaultColWidth="14.5" defaultRowHeight="15.75" customHeight="1" x14ac:dyDescent="0.15"/>
  <cols>
    <col min="1" max="1" width="18.83203125" customWidth="1"/>
  </cols>
  <sheetData>
    <row r="1" spans="1:7" ht="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ht="15" x14ac:dyDescent="0.2">
      <c r="A2" s="4" t="s">
        <v>6</v>
      </c>
      <c r="B2" s="5"/>
      <c r="C2" s="5"/>
      <c r="D2" s="5"/>
      <c r="E2" s="5"/>
      <c r="F2" s="5"/>
      <c r="G2" s="6"/>
    </row>
    <row r="3" spans="1:7" ht="15" x14ac:dyDescent="0.2">
      <c r="A3" s="7" t="s">
        <v>7</v>
      </c>
      <c r="B3" s="8">
        <f t="shared" ref="B3:E3" si="0">B23*B22</f>
        <v>28200</v>
      </c>
      <c r="C3" s="8">
        <f t="shared" si="0"/>
        <v>28512</v>
      </c>
      <c r="D3" s="8">
        <f t="shared" si="0"/>
        <v>18040</v>
      </c>
      <c r="E3" s="8">
        <f t="shared" si="0"/>
        <v>24440</v>
      </c>
      <c r="F3" s="9">
        <f t="shared" ref="F3:F5" si="1">SUM(B3:E3)</f>
        <v>99192</v>
      </c>
      <c r="G3" s="6">
        <f>G23*G22</f>
        <v>0</v>
      </c>
    </row>
    <row r="4" spans="1:7" ht="15" x14ac:dyDescent="0.2">
      <c r="A4" s="10" t="s">
        <v>8</v>
      </c>
      <c r="B4" s="11">
        <f t="shared" ref="B4:E4" si="2">B22*B24</f>
        <v>20868</v>
      </c>
      <c r="C4" s="11">
        <f t="shared" si="2"/>
        <v>15228</v>
      </c>
      <c r="D4" s="11">
        <f t="shared" si="2"/>
        <v>8610</v>
      </c>
      <c r="E4" s="11">
        <f t="shared" si="2"/>
        <v>15340</v>
      </c>
      <c r="F4" s="12">
        <f t="shared" si="1"/>
        <v>60046</v>
      </c>
      <c r="G4" s="13">
        <f>G22*G24</f>
        <v>0</v>
      </c>
    </row>
    <row r="5" spans="1:7" ht="15" x14ac:dyDescent="0.2">
      <c r="A5" s="7" t="s">
        <v>9</v>
      </c>
      <c r="B5" s="8">
        <f t="shared" ref="B5:E5" si="3">B3-B4</f>
        <v>7332</v>
      </c>
      <c r="C5" s="8">
        <f t="shared" si="3"/>
        <v>13284</v>
      </c>
      <c r="D5" s="8">
        <f t="shared" si="3"/>
        <v>9430</v>
      </c>
      <c r="E5" s="8">
        <f t="shared" si="3"/>
        <v>9100</v>
      </c>
      <c r="F5" s="9">
        <f t="shared" si="1"/>
        <v>39146</v>
      </c>
      <c r="G5" s="14">
        <f>G3-G4</f>
        <v>0</v>
      </c>
    </row>
    <row r="6" spans="1:7" ht="15" x14ac:dyDescent="0.2">
      <c r="A6" s="4" t="s">
        <v>10</v>
      </c>
      <c r="B6" s="5"/>
      <c r="C6" s="5"/>
      <c r="D6" s="5"/>
      <c r="E6" s="5"/>
      <c r="F6" s="5"/>
      <c r="G6" s="6"/>
    </row>
    <row r="7" spans="1:7" ht="15" x14ac:dyDescent="0.2">
      <c r="A7" s="10" t="s">
        <v>11</v>
      </c>
      <c r="B7" s="8">
        <f t="shared" ref="B7:E7" si="4">B25</f>
        <v>1015</v>
      </c>
      <c r="C7" s="8">
        <f t="shared" si="4"/>
        <v>3950</v>
      </c>
      <c r="D7" s="8">
        <f t="shared" si="4"/>
        <v>2613</v>
      </c>
      <c r="E7" s="8">
        <f t="shared" si="4"/>
        <v>3000</v>
      </c>
      <c r="F7" s="9">
        <f t="shared" ref="F7:F9" si="5">SUM(B7:E7)</f>
        <v>10578</v>
      </c>
      <c r="G7" s="14">
        <f>SUM(2804,2778,2982,2825,1015,3923,1118,2439,3381,3393, 1594,1097,2914,3386,3950,1833,2643,1912,3077,3258,4145,4550,3650,2494,2613,5299,5041,3092,3823,5293,3834,3924,3150,3270,3000,4601,6319,5934,4062,3880
)</f>
        <v>134296</v>
      </c>
    </row>
    <row r="8" spans="1:7" ht="15" x14ac:dyDescent="0.2">
      <c r="A8" s="15" t="s">
        <v>12</v>
      </c>
      <c r="B8" s="11">
        <f t="shared" ref="B8:E8" si="6">B26</f>
        <v>5322</v>
      </c>
      <c r="C8" s="11">
        <f t="shared" si="6"/>
        <v>5322</v>
      </c>
      <c r="D8" s="11">
        <f t="shared" si="6"/>
        <v>5322</v>
      </c>
      <c r="E8" s="11">
        <f t="shared" si="6"/>
        <v>5322</v>
      </c>
      <c r="F8" s="12">
        <f t="shared" si="5"/>
        <v>21288</v>
      </c>
      <c r="G8" s="13">
        <f>G26</f>
        <v>0</v>
      </c>
    </row>
    <row r="9" spans="1:7" ht="15" x14ac:dyDescent="0.2">
      <c r="A9" s="16" t="s">
        <v>13</v>
      </c>
      <c r="B9" s="17">
        <f t="shared" ref="B9:E9" si="7">B5-B7-B8</f>
        <v>995</v>
      </c>
      <c r="C9" s="17">
        <f t="shared" si="7"/>
        <v>4012</v>
      </c>
      <c r="D9" s="17">
        <f t="shared" si="7"/>
        <v>1495</v>
      </c>
      <c r="E9" s="17">
        <f t="shared" si="7"/>
        <v>778</v>
      </c>
      <c r="F9" s="12">
        <f t="shared" si="5"/>
        <v>7280</v>
      </c>
      <c r="G9" s="18"/>
    </row>
    <row r="10" spans="1:7" ht="15" x14ac:dyDescent="0.2">
      <c r="A10" s="5"/>
      <c r="B10" s="5"/>
      <c r="C10" s="5"/>
      <c r="D10" s="5"/>
      <c r="E10" s="5"/>
      <c r="F10" s="5"/>
      <c r="G10" s="5"/>
    </row>
    <row r="11" spans="1:7" ht="15" x14ac:dyDescent="0.2">
      <c r="A11" s="5"/>
      <c r="B11" s="5"/>
      <c r="C11" s="5"/>
      <c r="D11" s="5"/>
      <c r="E11" s="5"/>
      <c r="F11" s="5"/>
      <c r="G11" s="5"/>
    </row>
    <row r="12" spans="1:7" ht="15" x14ac:dyDescent="0.2">
      <c r="A12" s="5"/>
      <c r="B12" s="5"/>
      <c r="C12" s="5"/>
      <c r="D12" s="5"/>
      <c r="E12" s="5"/>
      <c r="F12" s="5"/>
      <c r="G12" s="5"/>
    </row>
    <row r="13" spans="1:7" ht="15" x14ac:dyDescent="0.2">
      <c r="A13" s="5"/>
      <c r="B13" s="5"/>
      <c r="C13" s="5"/>
      <c r="D13" s="5"/>
      <c r="E13" s="5"/>
      <c r="F13" s="5"/>
      <c r="G13" s="5"/>
    </row>
    <row r="14" spans="1:7" ht="15" x14ac:dyDescent="0.2">
      <c r="A14" s="19" t="s">
        <v>14</v>
      </c>
      <c r="B14" s="20">
        <f t="shared" ref="B14:E14" si="8">B22/B29</f>
        <v>0.2416452442159383</v>
      </c>
      <c r="C14" s="20">
        <f t="shared" si="8"/>
        <v>0.13881748071979436</v>
      </c>
      <c r="D14" s="20">
        <f t="shared" si="8"/>
        <v>8.783204798628963E-2</v>
      </c>
      <c r="E14" s="20">
        <f t="shared" si="8"/>
        <v>0.11139674378748929</v>
      </c>
      <c r="F14" s="20">
        <f t="shared" ref="F14:F18" si="9">SUM(B14:E14)</f>
        <v>0.57969151670951158</v>
      </c>
      <c r="G14" s="21"/>
    </row>
    <row r="15" spans="1:7" ht="15" x14ac:dyDescent="0.2">
      <c r="A15" s="7" t="s">
        <v>15</v>
      </c>
      <c r="B15" s="38">
        <f t="shared" ref="B15:E15" si="10">B3/B30</f>
        <v>0.18862119246050327</v>
      </c>
      <c r="C15" s="38">
        <f t="shared" si="10"/>
        <v>0.18157849487017824</v>
      </c>
      <c r="D15" s="38">
        <f t="shared" si="10"/>
        <v>0.14207854847363183</v>
      </c>
      <c r="E15" s="22">
        <f t="shared" si="10"/>
        <v>0.13567808370779397</v>
      </c>
      <c r="F15" s="22">
        <f t="shared" si="9"/>
        <v>0.64795631951210741</v>
      </c>
      <c r="G15" s="6"/>
    </row>
    <row r="16" spans="1:7" ht="15" x14ac:dyDescent="0.2">
      <c r="A16" s="7" t="s">
        <v>16</v>
      </c>
      <c r="B16" s="40">
        <f t="shared" ref="B16:D16" si="11">(B7+B8)/(B23-B24)</f>
        <v>487.46153846153845</v>
      </c>
      <c r="C16" s="40">
        <f t="shared" si="11"/>
        <v>226.14634146341464</v>
      </c>
      <c r="D16" s="40">
        <f t="shared" si="11"/>
        <v>172.5</v>
      </c>
      <c r="E16" s="22">
        <f>E3/E30</f>
        <v>0.13567808370779397</v>
      </c>
      <c r="F16" s="23">
        <f t="shared" si="9"/>
        <v>886.2435580086609</v>
      </c>
      <c r="G16" s="6"/>
    </row>
    <row r="17" spans="1:7" ht="15" x14ac:dyDescent="0.2">
      <c r="A17" s="7" t="s">
        <v>17</v>
      </c>
      <c r="B17" s="41">
        <f t="shared" ref="B17:E17" si="12">B24*B16</f>
        <v>18036.076923076922</v>
      </c>
      <c r="C17" s="41">
        <f t="shared" si="12"/>
        <v>10628.878048780489</v>
      </c>
      <c r="D17" s="41">
        <f t="shared" si="12"/>
        <v>7245</v>
      </c>
      <c r="E17" s="39">
        <f t="shared" si="12"/>
        <v>8.0050069387598448</v>
      </c>
      <c r="F17" s="9">
        <f t="shared" si="9"/>
        <v>35917.959978796171</v>
      </c>
      <c r="G17" s="6"/>
    </row>
    <row r="18" spans="1:7" ht="15" x14ac:dyDescent="0.2">
      <c r="A18" s="24" t="s">
        <v>18</v>
      </c>
      <c r="B18" s="25">
        <f t="shared" ref="B18:E18" si="13">B9/B3</f>
        <v>3.5283687943262414E-2</v>
      </c>
      <c r="C18" s="25">
        <f t="shared" si="13"/>
        <v>0.14071268237934906</v>
      </c>
      <c r="D18" s="25">
        <f t="shared" si="13"/>
        <v>8.2871396895787139E-2</v>
      </c>
      <c r="E18" s="25">
        <f t="shared" si="13"/>
        <v>3.1833060556464815E-2</v>
      </c>
      <c r="F18" s="26">
        <f t="shared" si="9"/>
        <v>0.29070082777486339</v>
      </c>
      <c r="G18" s="27"/>
    </row>
    <row r="19" spans="1:7" ht="15" x14ac:dyDescent="0.2">
      <c r="A19" s="5"/>
      <c r="B19" s="22"/>
      <c r="C19" s="5"/>
      <c r="D19" s="5"/>
      <c r="E19" s="5"/>
      <c r="F19" s="5"/>
      <c r="G19" s="5"/>
    </row>
    <row r="20" spans="1:7" ht="15" x14ac:dyDescent="0.2">
      <c r="A20" s="5"/>
      <c r="B20" s="5"/>
      <c r="C20" s="5"/>
      <c r="D20" s="5"/>
      <c r="E20" s="5"/>
      <c r="F20" s="5"/>
      <c r="G20" s="5"/>
    </row>
    <row r="21" spans="1:7" ht="15" x14ac:dyDescent="0.2">
      <c r="A21" s="5"/>
      <c r="B21" s="5"/>
      <c r="C21" s="5"/>
      <c r="D21" s="5"/>
      <c r="E21" s="5"/>
      <c r="F21" s="5"/>
      <c r="G21" s="5"/>
    </row>
    <row r="22" spans="1:7" ht="15" x14ac:dyDescent="0.2">
      <c r="A22" s="19" t="s">
        <v>19</v>
      </c>
      <c r="B22" s="28">
        <v>564</v>
      </c>
      <c r="C22" s="28">
        <v>324</v>
      </c>
      <c r="D22" s="28">
        <v>205</v>
      </c>
      <c r="E22" s="28">
        <v>260</v>
      </c>
      <c r="F22" s="29">
        <f t="shared" ref="F22:F26" si="14">SUM(B22:E22)</f>
        <v>1353</v>
      </c>
      <c r="G22" s="21"/>
    </row>
    <row r="23" spans="1:7" ht="15" x14ac:dyDescent="0.2">
      <c r="A23" s="7" t="s">
        <v>20</v>
      </c>
      <c r="B23" s="30">
        <v>50</v>
      </c>
      <c r="C23" s="30">
        <v>88</v>
      </c>
      <c r="D23" s="30">
        <v>88</v>
      </c>
      <c r="E23" s="30">
        <v>94</v>
      </c>
      <c r="F23" s="5">
        <f t="shared" si="14"/>
        <v>320</v>
      </c>
      <c r="G23" s="6"/>
    </row>
    <row r="24" spans="1:7" ht="15" x14ac:dyDescent="0.2">
      <c r="A24" s="7" t="s">
        <v>21</v>
      </c>
      <c r="B24" s="30">
        <v>37</v>
      </c>
      <c r="C24" s="30">
        <v>47</v>
      </c>
      <c r="D24" s="30">
        <v>42</v>
      </c>
      <c r="E24" s="30">
        <v>59</v>
      </c>
      <c r="F24" s="5">
        <f t="shared" si="14"/>
        <v>185</v>
      </c>
      <c r="G24" s="6"/>
    </row>
    <row r="25" spans="1:7" ht="15" x14ac:dyDescent="0.2">
      <c r="A25" s="7" t="s">
        <v>11</v>
      </c>
      <c r="B25" s="30">
        <v>1015</v>
      </c>
      <c r="C25" s="30">
        <v>3950</v>
      </c>
      <c r="D25" s="30">
        <v>2613</v>
      </c>
      <c r="E25" s="30">
        <v>3000</v>
      </c>
      <c r="F25" s="5">
        <f t="shared" si="14"/>
        <v>10578</v>
      </c>
      <c r="G25" s="6"/>
    </row>
    <row r="26" spans="1:7" ht="15" x14ac:dyDescent="0.2">
      <c r="A26" s="24" t="s">
        <v>22</v>
      </c>
      <c r="B26" s="31">
        <v>5322</v>
      </c>
      <c r="C26" s="31">
        <v>5322</v>
      </c>
      <c r="D26" s="31">
        <v>5322</v>
      </c>
      <c r="E26" s="31">
        <v>5322</v>
      </c>
      <c r="F26" s="5">
        <f t="shared" si="14"/>
        <v>21288</v>
      </c>
      <c r="G26" s="27"/>
    </row>
    <row r="27" spans="1:7" ht="15" x14ac:dyDescent="0.2">
      <c r="A27" s="5"/>
      <c r="B27" s="5"/>
      <c r="C27" s="5"/>
      <c r="D27" s="5"/>
      <c r="E27" s="5"/>
      <c r="F27" s="29"/>
      <c r="G27" s="5"/>
    </row>
    <row r="28" spans="1:7" ht="15" x14ac:dyDescent="0.2">
      <c r="A28" s="5"/>
      <c r="B28" s="5"/>
      <c r="C28" s="5"/>
      <c r="D28" s="5"/>
      <c r="E28" s="5"/>
      <c r="F28" s="5"/>
      <c r="G28" s="5"/>
    </row>
    <row r="29" spans="1:7" ht="15" x14ac:dyDescent="0.2">
      <c r="A29" s="19" t="s">
        <v>23</v>
      </c>
      <c r="B29" s="19">
        <v>2334</v>
      </c>
      <c r="C29" s="19">
        <v>2334</v>
      </c>
      <c r="D29" s="19">
        <v>2334</v>
      </c>
      <c r="E29" s="19">
        <v>2334</v>
      </c>
      <c r="F29" s="29"/>
      <c r="G29" s="21"/>
    </row>
    <row r="30" spans="1:7" ht="15" x14ac:dyDescent="0.2">
      <c r="A30" s="16" t="s">
        <v>24</v>
      </c>
      <c r="B30" s="32">
        <v>149506</v>
      </c>
      <c r="C30" s="32">
        <v>157023</v>
      </c>
      <c r="D30" s="32">
        <v>126972.01790000001</v>
      </c>
      <c r="E30" s="33">
        <v>180132.2611</v>
      </c>
      <c r="F30" s="34"/>
      <c r="G30" s="27"/>
    </row>
    <row r="31" spans="1:7" ht="16.5" customHeight="1" x14ac:dyDescent="0.15"/>
    <row r="32" spans="1:7" ht="29.25" customHeight="1" x14ac:dyDescent="0.15">
      <c r="A32" s="35"/>
    </row>
    <row r="33" spans="1:10" ht="27.75" customHeight="1" x14ac:dyDescent="0.15"/>
    <row r="34" spans="1:10" ht="24.75" customHeight="1" x14ac:dyDescent="0.15">
      <c r="A34" s="35" t="s">
        <v>25</v>
      </c>
    </row>
    <row r="35" spans="1:10" ht="1.5" customHeight="1" x14ac:dyDescent="0.2">
      <c r="A35" s="36">
        <v>201</v>
      </c>
      <c r="B35" s="28">
        <v>330</v>
      </c>
      <c r="C35" s="28">
        <v>118</v>
      </c>
      <c r="D35" s="28">
        <v>90</v>
      </c>
      <c r="E35" s="28">
        <v>564</v>
      </c>
      <c r="F35" s="28">
        <v>407</v>
      </c>
      <c r="G35" s="28">
        <v>92</v>
      </c>
      <c r="H35" s="28">
        <v>182</v>
      </c>
      <c r="I35" s="28">
        <v>244</v>
      </c>
      <c r="J35" s="37">
        <v>106</v>
      </c>
    </row>
  </sheetData>
  <conditionalFormatting sqref="B29:E29">
    <cfRule type="notContainsBlanks" dxfId="0" priority="1">
      <formula>LEN(TRIM(B29))&gt;0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2017-03-03T15:01:59Z</dcterms:created>
  <dcterms:modified xsi:type="dcterms:W3CDTF">2017-03-05T22:57:43Z</dcterms:modified>
</cp:coreProperties>
</file>