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hdibouhaddou/Desktop/MATLAB/GBM/TB/code_Pub_April2017_Matlab2017/"/>
    </mc:Choice>
  </mc:AlternateContent>
  <bookViews>
    <workbookView xWindow="6460" yWindow="2000" windowWidth="25600" windowHeight="16060" tabRatio="671"/>
  </bookViews>
  <sheets>
    <sheet name="gen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O57" i="1"/>
  <c r="E124" i="1"/>
  <c r="F124" i="1"/>
  <c r="N124" i="1"/>
  <c r="O124" i="1"/>
  <c r="J124" i="1"/>
  <c r="Q124" i="1"/>
  <c r="Q57" i="1"/>
  <c r="M45" i="1"/>
  <c r="N45" i="1"/>
  <c r="E45" i="1"/>
  <c r="F45" i="1"/>
  <c r="O45" i="1"/>
  <c r="Q45" i="1"/>
  <c r="E5" i="1"/>
  <c r="F5" i="1"/>
  <c r="N5" i="1"/>
  <c r="O5" i="1"/>
  <c r="Q5" i="1"/>
  <c r="E129" i="1"/>
  <c r="N2" i="1"/>
  <c r="E109" i="1"/>
  <c r="F109" i="1"/>
  <c r="N109" i="1"/>
  <c r="O109" i="1"/>
  <c r="N55" i="1"/>
  <c r="N53" i="1"/>
  <c r="E55" i="1"/>
  <c r="F55" i="1"/>
  <c r="O55" i="1"/>
  <c r="N56" i="1"/>
  <c r="E56" i="1"/>
  <c r="F56" i="1"/>
  <c r="O56" i="1"/>
  <c r="J56" i="1"/>
  <c r="Q56" i="1"/>
  <c r="N54" i="1"/>
  <c r="E54" i="1"/>
  <c r="F54" i="1"/>
  <c r="O54" i="1"/>
  <c r="N139" i="1"/>
  <c r="N142" i="1"/>
  <c r="M142" i="1"/>
  <c r="N141" i="1"/>
  <c r="M141" i="1"/>
  <c r="J141" i="1"/>
  <c r="N140" i="1"/>
  <c r="M140" i="1"/>
  <c r="J140" i="1"/>
  <c r="M139" i="1"/>
  <c r="J139" i="1"/>
  <c r="N138" i="1"/>
  <c r="M138" i="1"/>
  <c r="J138" i="1"/>
  <c r="N137" i="1"/>
  <c r="M137" i="1"/>
  <c r="J137" i="1"/>
  <c r="N136" i="1"/>
  <c r="M136" i="1"/>
  <c r="N135" i="1"/>
  <c r="M135" i="1"/>
  <c r="N134" i="1"/>
  <c r="M134" i="1"/>
  <c r="J134" i="1"/>
  <c r="N133" i="1"/>
  <c r="M133" i="1"/>
  <c r="J133" i="1"/>
  <c r="N132" i="1"/>
  <c r="M132" i="1"/>
  <c r="J132" i="1"/>
  <c r="N131" i="1"/>
  <c r="M131" i="1"/>
  <c r="N130" i="1"/>
  <c r="M130" i="1"/>
  <c r="N129" i="1"/>
  <c r="M129" i="1"/>
  <c r="J129" i="1"/>
  <c r="N128" i="1"/>
  <c r="M128" i="1"/>
  <c r="J128" i="1"/>
  <c r="N127" i="1"/>
  <c r="M127" i="1"/>
  <c r="J127" i="1"/>
  <c r="N126" i="1"/>
  <c r="M126" i="1"/>
  <c r="J126" i="1"/>
  <c r="N125" i="1"/>
  <c r="M125" i="1"/>
  <c r="J125" i="1"/>
  <c r="M124" i="1"/>
  <c r="N123" i="1"/>
  <c r="M123" i="1"/>
  <c r="J123" i="1"/>
  <c r="N122" i="1"/>
  <c r="M122" i="1"/>
  <c r="J122" i="1"/>
  <c r="N121" i="1"/>
  <c r="M121" i="1"/>
  <c r="J121" i="1"/>
  <c r="N120" i="1"/>
  <c r="M120" i="1"/>
  <c r="J120" i="1"/>
  <c r="N119" i="1"/>
  <c r="M119" i="1"/>
  <c r="J119" i="1"/>
  <c r="N118" i="1"/>
  <c r="M118" i="1"/>
  <c r="J118" i="1"/>
  <c r="N117" i="1"/>
  <c r="M117" i="1"/>
  <c r="J117" i="1"/>
  <c r="N116" i="1"/>
  <c r="M116" i="1"/>
  <c r="J116" i="1"/>
  <c r="N115" i="1"/>
  <c r="M115" i="1"/>
  <c r="J115" i="1"/>
  <c r="N114" i="1"/>
  <c r="M114" i="1"/>
  <c r="J114" i="1"/>
  <c r="N113" i="1"/>
  <c r="M113" i="1"/>
  <c r="J113" i="1"/>
  <c r="N112" i="1"/>
  <c r="M112" i="1"/>
  <c r="J112" i="1"/>
  <c r="N111" i="1"/>
  <c r="M111" i="1"/>
  <c r="J111" i="1"/>
  <c r="N110" i="1"/>
  <c r="M110" i="1"/>
  <c r="J110" i="1"/>
  <c r="M109" i="1"/>
  <c r="J109" i="1"/>
  <c r="N108" i="1"/>
  <c r="M108" i="1"/>
  <c r="J108" i="1"/>
  <c r="N107" i="1"/>
  <c r="M107" i="1"/>
  <c r="J107" i="1"/>
  <c r="N106" i="1"/>
  <c r="M106" i="1"/>
  <c r="J106" i="1"/>
  <c r="N105" i="1"/>
  <c r="M105" i="1"/>
  <c r="J105" i="1"/>
  <c r="N104" i="1"/>
  <c r="M104" i="1"/>
  <c r="J104" i="1"/>
  <c r="N103" i="1"/>
  <c r="M103" i="1"/>
  <c r="J103" i="1"/>
  <c r="N102" i="1"/>
  <c r="M102" i="1"/>
  <c r="J102" i="1"/>
  <c r="N101" i="1"/>
  <c r="M101" i="1"/>
  <c r="J101" i="1"/>
  <c r="N100" i="1"/>
  <c r="M100" i="1"/>
  <c r="J100" i="1"/>
  <c r="N99" i="1"/>
  <c r="M99" i="1"/>
  <c r="J99" i="1"/>
  <c r="N98" i="1"/>
  <c r="M98" i="1"/>
  <c r="J98" i="1"/>
  <c r="N97" i="1"/>
  <c r="M97" i="1"/>
  <c r="J97" i="1"/>
  <c r="N96" i="1"/>
  <c r="M96" i="1"/>
  <c r="J96" i="1"/>
  <c r="N95" i="1"/>
  <c r="M95" i="1"/>
  <c r="J95" i="1"/>
  <c r="N94" i="1"/>
  <c r="M94" i="1"/>
  <c r="J94" i="1"/>
  <c r="N93" i="1"/>
  <c r="M93" i="1"/>
  <c r="J93" i="1"/>
  <c r="N92" i="1"/>
  <c r="M92" i="1"/>
  <c r="J92" i="1"/>
  <c r="N91" i="1"/>
  <c r="M91" i="1"/>
  <c r="J91" i="1"/>
  <c r="N90" i="1"/>
  <c r="M90" i="1"/>
  <c r="J90" i="1"/>
  <c r="N89" i="1"/>
  <c r="M89" i="1"/>
  <c r="J89" i="1"/>
  <c r="N88" i="1"/>
  <c r="M88" i="1"/>
  <c r="J88" i="1"/>
  <c r="N87" i="1"/>
  <c r="M87" i="1"/>
  <c r="J87" i="1"/>
  <c r="N86" i="1"/>
  <c r="M86" i="1"/>
  <c r="J86" i="1"/>
  <c r="N85" i="1"/>
  <c r="M85" i="1"/>
  <c r="J85" i="1"/>
  <c r="N84" i="1"/>
  <c r="M84" i="1"/>
  <c r="J84" i="1"/>
  <c r="N83" i="1"/>
  <c r="M83" i="1"/>
  <c r="J83" i="1"/>
  <c r="N82" i="1"/>
  <c r="M82" i="1"/>
  <c r="J82" i="1"/>
  <c r="N81" i="1"/>
  <c r="M81" i="1"/>
  <c r="J81" i="1"/>
  <c r="N80" i="1"/>
  <c r="M80" i="1"/>
  <c r="J80" i="1"/>
  <c r="N79" i="1"/>
  <c r="M79" i="1"/>
  <c r="J79" i="1"/>
  <c r="N78" i="1"/>
  <c r="M78" i="1"/>
  <c r="J78" i="1"/>
  <c r="N77" i="1"/>
  <c r="M77" i="1"/>
  <c r="J77" i="1"/>
  <c r="N76" i="1"/>
  <c r="M76" i="1"/>
  <c r="J76" i="1"/>
  <c r="N75" i="1"/>
  <c r="M75" i="1"/>
  <c r="J75" i="1"/>
  <c r="N74" i="1"/>
  <c r="M74" i="1"/>
  <c r="J74" i="1"/>
  <c r="N73" i="1"/>
  <c r="M73" i="1"/>
  <c r="J73" i="1"/>
  <c r="N72" i="1"/>
  <c r="M72" i="1"/>
  <c r="J72" i="1"/>
  <c r="N71" i="1"/>
  <c r="M71" i="1"/>
  <c r="J71" i="1"/>
  <c r="N70" i="1"/>
  <c r="M70" i="1"/>
  <c r="J70" i="1"/>
  <c r="N69" i="1"/>
  <c r="M69" i="1"/>
  <c r="J69" i="1"/>
  <c r="N68" i="1"/>
  <c r="M68" i="1"/>
  <c r="N67" i="1"/>
  <c r="M67" i="1"/>
  <c r="J67" i="1"/>
  <c r="N66" i="1"/>
  <c r="M66" i="1"/>
  <c r="J66" i="1"/>
  <c r="N65" i="1"/>
  <c r="M65" i="1"/>
  <c r="N64" i="1"/>
  <c r="M64" i="1"/>
  <c r="J64" i="1"/>
  <c r="N63" i="1"/>
  <c r="M63" i="1"/>
  <c r="N62" i="1"/>
  <c r="M62" i="1"/>
  <c r="J62" i="1"/>
  <c r="N61" i="1"/>
  <c r="M61" i="1"/>
  <c r="J61" i="1"/>
  <c r="N60" i="1"/>
  <c r="M60" i="1"/>
  <c r="J60" i="1"/>
  <c r="N59" i="1"/>
  <c r="M59" i="1"/>
  <c r="J59" i="1"/>
  <c r="N58" i="1"/>
  <c r="M58" i="1"/>
  <c r="M57" i="1"/>
  <c r="M56" i="1"/>
  <c r="M55" i="1"/>
  <c r="J55" i="1"/>
  <c r="M54" i="1"/>
  <c r="J54" i="1"/>
  <c r="M53" i="1"/>
  <c r="J53" i="1"/>
  <c r="N52" i="1"/>
  <c r="M52" i="1"/>
  <c r="J52" i="1"/>
  <c r="N51" i="1"/>
  <c r="M51" i="1"/>
  <c r="J51" i="1"/>
  <c r="N50" i="1"/>
  <c r="M50" i="1"/>
  <c r="J50" i="1"/>
  <c r="N49" i="1"/>
  <c r="M49" i="1"/>
  <c r="J49" i="1"/>
  <c r="N48" i="1"/>
  <c r="M48" i="1"/>
  <c r="J48" i="1"/>
  <c r="N47" i="1"/>
  <c r="M47" i="1"/>
  <c r="J47" i="1"/>
  <c r="N46" i="1"/>
  <c r="M46" i="1"/>
  <c r="J46" i="1"/>
  <c r="J45" i="1"/>
  <c r="N44" i="1"/>
  <c r="M44" i="1"/>
  <c r="J44" i="1"/>
  <c r="N43" i="1"/>
  <c r="M43" i="1"/>
  <c r="J43" i="1"/>
  <c r="N42" i="1"/>
  <c r="M42" i="1"/>
  <c r="J42" i="1"/>
  <c r="N41" i="1"/>
  <c r="M41" i="1"/>
  <c r="J41" i="1"/>
  <c r="N40" i="1"/>
  <c r="M40" i="1"/>
  <c r="J40" i="1"/>
  <c r="N39" i="1"/>
  <c r="M39" i="1"/>
  <c r="J39" i="1"/>
  <c r="N38" i="1"/>
  <c r="M38" i="1"/>
  <c r="J38" i="1"/>
  <c r="N37" i="1"/>
  <c r="M37" i="1"/>
  <c r="J37" i="1"/>
  <c r="N36" i="1"/>
  <c r="M36" i="1"/>
  <c r="J36" i="1"/>
  <c r="N35" i="1"/>
  <c r="M35" i="1"/>
  <c r="J35" i="1"/>
  <c r="N34" i="1"/>
  <c r="M34" i="1"/>
  <c r="J34" i="1"/>
  <c r="N33" i="1"/>
  <c r="M33" i="1"/>
  <c r="J33" i="1"/>
  <c r="N32" i="1"/>
  <c r="M32" i="1"/>
  <c r="N31" i="1"/>
  <c r="M31" i="1"/>
  <c r="N30" i="1"/>
  <c r="M30" i="1"/>
  <c r="N29" i="1"/>
  <c r="M29" i="1"/>
  <c r="N28" i="1"/>
  <c r="M28" i="1"/>
  <c r="N27" i="1"/>
  <c r="M27" i="1"/>
  <c r="J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J13" i="1"/>
  <c r="N12" i="1"/>
  <c r="M12" i="1"/>
  <c r="J12" i="1"/>
  <c r="N11" i="1"/>
  <c r="M11" i="1"/>
  <c r="J11" i="1"/>
  <c r="N10" i="1"/>
  <c r="M10" i="1"/>
  <c r="N9" i="1"/>
  <c r="M9" i="1"/>
  <c r="N8" i="1"/>
  <c r="M8" i="1"/>
  <c r="N7" i="1"/>
  <c r="M7" i="1"/>
  <c r="N6" i="1"/>
  <c r="M6" i="1"/>
  <c r="M5" i="1"/>
  <c r="N4" i="1"/>
  <c r="E4" i="1"/>
  <c r="F4" i="1"/>
  <c r="O4" i="1"/>
  <c r="Q4" i="1"/>
  <c r="M4" i="1"/>
  <c r="N3" i="1"/>
  <c r="E3" i="1"/>
  <c r="F3" i="1"/>
  <c r="O3" i="1"/>
  <c r="Q3" i="1"/>
  <c r="M3" i="1"/>
  <c r="E2" i="1"/>
  <c r="F2" i="1"/>
  <c r="O2" i="1"/>
  <c r="Q2" i="1"/>
  <c r="M2" i="1"/>
  <c r="R2" i="1"/>
  <c r="E6" i="1"/>
  <c r="F6" i="1"/>
  <c r="O6" i="1"/>
  <c r="E7" i="1"/>
  <c r="F7" i="1"/>
  <c r="O7" i="1"/>
  <c r="E8" i="1"/>
  <c r="F8" i="1"/>
  <c r="O8" i="1"/>
  <c r="E9" i="1"/>
  <c r="F9" i="1"/>
  <c r="O9" i="1"/>
  <c r="E10" i="1"/>
  <c r="F10" i="1"/>
  <c r="O10" i="1"/>
  <c r="E11" i="1"/>
  <c r="F11" i="1"/>
  <c r="O11" i="1"/>
  <c r="E12" i="1"/>
  <c r="F12" i="1"/>
  <c r="O12" i="1"/>
  <c r="E13" i="1"/>
  <c r="F13" i="1"/>
  <c r="O13" i="1"/>
  <c r="E14" i="1"/>
  <c r="F14" i="1"/>
  <c r="O14" i="1"/>
  <c r="E15" i="1"/>
  <c r="F15" i="1"/>
  <c r="O15" i="1"/>
  <c r="E16" i="1"/>
  <c r="F16" i="1"/>
  <c r="O16" i="1"/>
  <c r="E17" i="1"/>
  <c r="F17" i="1"/>
  <c r="O17" i="1"/>
  <c r="E18" i="1"/>
  <c r="F18" i="1"/>
  <c r="O18" i="1"/>
  <c r="E19" i="1"/>
  <c r="F19" i="1"/>
  <c r="O19" i="1"/>
  <c r="E20" i="1"/>
  <c r="F20" i="1"/>
  <c r="O20" i="1"/>
  <c r="E21" i="1"/>
  <c r="F21" i="1"/>
  <c r="O21" i="1"/>
  <c r="E22" i="1"/>
  <c r="O22" i="1"/>
  <c r="E23" i="1"/>
  <c r="F23" i="1"/>
  <c r="O23" i="1"/>
  <c r="E24" i="1"/>
  <c r="F24" i="1"/>
  <c r="O24" i="1"/>
  <c r="E25" i="1"/>
  <c r="F25" i="1"/>
  <c r="O25" i="1"/>
  <c r="E26" i="1"/>
  <c r="F26" i="1"/>
  <c r="O26" i="1"/>
  <c r="E27" i="1"/>
  <c r="F27" i="1"/>
  <c r="O27" i="1"/>
  <c r="E28" i="1"/>
  <c r="F28" i="1"/>
  <c r="O28" i="1"/>
  <c r="E29" i="1"/>
  <c r="F29" i="1"/>
  <c r="O29" i="1"/>
  <c r="E30" i="1"/>
  <c r="F30" i="1"/>
  <c r="O30" i="1"/>
  <c r="E31" i="1"/>
  <c r="F31" i="1"/>
  <c r="O31" i="1"/>
  <c r="E32" i="1"/>
  <c r="F32" i="1"/>
  <c r="O32" i="1"/>
  <c r="E33" i="1"/>
  <c r="F33" i="1"/>
  <c r="O33" i="1"/>
  <c r="E34" i="1"/>
  <c r="F34" i="1"/>
  <c r="O34" i="1"/>
  <c r="E35" i="1"/>
  <c r="F35" i="1"/>
  <c r="O35" i="1"/>
  <c r="E36" i="1"/>
  <c r="F36" i="1"/>
  <c r="O36" i="1"/>
  <c r="E37" i="1"/>
  <c r="F37" i="1"/>
  <c r="O37" i="1"/>
  <c r="E38" i="1"/>
  <c r="F38" i="1"/>
  <c r="O38" i="1"/>
  <c r="E39" i="1"/>
  <c r="F39" i="1"/>
  <c r="O39" i="1"/>
  <c r="E40" i="1"/>
  <c r="F40" i="1"/>
  <c r="O40" i="1"/>
  <c r="E41" i="1"/>
  <c r="F41" i="1"/>
  <c r="O41" i="1"/>
  <c r="E42" i="1"/>
  <c r="F42" i="1"/>
  <c r="O42" i="1"/>
  <c r="E43" i="1"/>
  <c r="F43" i="1"/>
  <c r="O43" i="1"/>
  <c r="E44" i="1"/>
  <c r="F44" i="1"/>
  <c r="O44" i="1"/>
  <c r="E46" i="1"/>
  <c r="F46" i="1"/>
  <c r="O46" i="1"/>
  <c r="E47" i="1"/>
  <c r="F47" i="1"/>
  <c r="O47" i="1"/>
  <c r="E48" i="1"/>
  <c r="F48" i="1"/>
  <c r="O48" i="1"/>
  <c r="E49" i="1"/>
  <c r="F49" i="1"/>
  <c r="O49" i="1"/>
  <c r="E50" i="1"/>
  <c r="F50" i="1"/>
  <c r="O50" i="1"/>
  <c r="E51" i="1"/>
  <c r="F51" i="1"/>
  <c r="O51" i="1"/>
  <c r="E52" i="1"/>
  <c r="F52" i="1"/>
  <c r="O52" i="1"/>
  <c r="E53" i="1"/>
  <c r="F53" i="1"/>
  <c r="O53" i="1"/>
  <c r="F57" i="1"/>
  <c r="E58" i="1"/>
  <c r="F58" i="1"/>
  <c r="O58" i="1"/>
  <c r="E59" i="1"/>
  <c r="F59" i="1"/>
  <c r="O59" i="1"/>
  <c r="E60" i="1"/>
  <c r="F60" i="1"/>
  <c r="O60" i="1"/>
  <c r="E61" i="1"/>
  <c r="F61" i="1"/>
  <c r="O61" i="1"/>
  <c r="E62" i="1"/>
  <c r="O62" i="1"/>
  <c r="E63" i="1"/>
  <c r="O63" i="1"/>
  <c r="E64" i="1"/>
  <c r="F64" i="1"/>
  <c r="O64" i="1"/>
  <c r="E65" i="1"/>
  <c r="F65" i="1"/>
  <c r="O65" i="1"/>
  <c r="E66" i="1"/>
  <c r="F66" i="1"/>
  <c r="O66" i="1"/>
  <c r="E67" i="1"/>
  <c r="F67" i="1"/>
  <c r="O67" i="1"/>
  <c r="E68" i="1"/>
  <c r="O68" i="1"/>
  <c r="E69" i="1"/>
  <c r="F69" i="1"/>
  <c r="O69" i="1"/>
  <c r="E70" i="1"/>
  <c r="F70" i="1"/>
  <c r="O70" i="1"/>
  <c r="E71" i="1"/>
  <c r="F71" i="1"/>
  <c r="O71" i="1"/>
  <c r="E72" i="1"/>
  <c r="F72" i="1"/>
  <c r="O72" i="1"/>
  <c r="E73" i="1"/>
  <c r="O73" i="1"/>
  <c r="E74" i="1"/>
  <c r="F74" i="1"/>
  <c r="O74" i="1"/>
  <c r="E75" i="1"/>
  <c r="F75" i="1"/>
  <c r="O75" i="1"/>
  <c r="E76" i="1"/>
  <c r="O76" i="1"/>
  <c r="E77" i="1"/>
  <c r="F77" i="1"/>
  <c r="O77" i="1"/>
  <c r="E78" i="1"/>
  <c r="F78" i="1"/>
  <c r="O78" i="1"/>
  <c r="E79" i="1"/>
  <c r="F79" i="1"/>
  <c r="O79" i="1"/>
  <c r="E80" i="1"/>
  <c r="F80" i="1"/>
  <c r="O80" i="1"/>
  <c r="E81" i="1"/>
  <c r="F81" i="1"/>
  <c r="O81" i="1"/>
  <c r="E82" i="1"/>
  <c r="F82" i="1"/>
  <c r="O82" i="1"/>
  <c r="E83" i="1"/>
  <c r="F83" i="1"/>
  <c r="O83" i="1"/>
  <c r="E84" i="1"/>
  <c r="F84" i="1"/>
  <c r="O84" i="1"/>
  <c r="E85" i="1"/>
  <c r="F85" i="1"/>
  <c r="O85" i="1"/>
  <c r="E86" i="1"/>
  <c r="F86" i="1"/>
  <c r="O86" i="1"/>
  <c r="E87" i="1"/>
  <c r="F87" i="1"/>
  <c r="O87" i="1"/>
  <c r="E88" i="1"/>
  <c r="F88" i="1"/>
  <c r="O88" i="1"/>
  <c r="E89" i="1"/>
  <c r="F89" i="1"/>
  <c r="O89" i="1"/>
  <c r="E90" i="1"/>
  <c r="F90" i="1"/>
  <c r="O90" i="1"/>
  <c r="E91" i="1"/>
  <c r="F91" i="1"/>
  <c r="O91" i="1"/>
  <c r="E92" i="1"/>
  <c r="F92" i="1"/>
  <c r="O92" i="1"/>
  <c r="E93" i="1"/>
  <c r="F93" i="1"/>
  <c r="O93" i="1"/>
  <c r="E94" i="1"/>
  <c r="F94" i="1"/>
  <c r="O94" i="1"/>
  <c r="E95" i="1"/>
  <c r="F95" i="1"/>
  <c r="O95" i="1"/>
  <c r="E96" i="1"/>
  <c r="F96" i="1"/>
  <c r="O96" i="1"/>
  <c r="E97" i="1"/>
  <c r="F97" i="1"/>
  <c r="O97" i="1"/>
  <c r="E98" i="1"/>
  <c r="F98" i="1"/>
  <c r="O98" i="1"/>
  <c r="E99" i="1"/>
  <c r="F99" i="1"/>
  <c r="O99" i="1"/>
  <c r="E100" i="1"/>
  <c r="F100" i="1"/>
  <c r="O100" i="1"/>
  <c r="E101" i="1"/>
  <c r="F101" i="1"/>
  <c r="O101" i="1"/>
  <c r="E102" i="1"/>
  <c r="F102" i="1"/>
  <c r="O102" i="1"/>
  <c r="E103" i="1"/>
  <c r="F103" i="1"/>
  <c r="O103" i="1"/>
  <c r="E104" i="1"/>
  <c r="F104" i="1"/>
  <c r="O104" i="1"/>
  <c r="E105" i="1"/>
  <c r="F105" i="1"/>
  <c r="O105" i="1"/>
  <c r="E106" i="1"/>
  <c r="F106" i="1"/>
  <c r="O106" i="1"/>
  <c r="E107" i="1"/>
  <c r="F107" i="1"/>
  <c r="O107" i="1"/>
  <c r="E108" i="1"/>
  <c r="F108" i="1"/>
  <c r="O108" i="1"/>
  <c r="E110" i="1"/>
  <c r="F110" i="1"/>
  <c r="O110" i="1"/>
  <c r="E111" i="1"/>
  <c r="F111" i="1"/>
  <c r="O111" i="1"/>
  <c r="E112" i="1"/>
  <c r="F112" i="1"/>
  <c r="O112" i="1"/>
  <c r="E113" i="1"/>
  <c r="F113" i="1"/>
  <c r="O113" i="1"/>
  <c r="E114" i="1"/>
  <c r="O114" i="1"/>
  <c r="E115" i="1"/>
  <c r="F115" i="1"/>
  <c r="O115" i="1"/>
  <c r="E116" i="1"/>
  <c r="F116" i="1"/>
  <c r="O116" i="1"/>
  <c r="E117" i="1"/>
  <c r="F117" i="1"/>
  <c r="O117" i="1"/>
  <c r="E118" i="1"/>
  <c r="F118" i="1"/>
  <c r="O118" i="1"/>
  <c r="E119" i="1"/>
  <c r="F119" i="1"/>
  <c r="O119" i="1"/>
  <c r="E120" i="1"/>
  <c r="F120" i="1"/>
  <c r="O120" i="1"/>
  <c r="E121" i="1"/>
  <c r="F121" i="1"/>
  <c r="O121" i="1"/>
  <c r="E122" i="1"/>
  <c r="F122" i="1"/>
  <c r="O122" i="1"/>
  <c r="E123" i="1"/>
  <c r="F123" i="1"/>
  <c r="O123" i="1"/>
  <c r="E125" i="1"/>
  <c r="F125" i="1"/>
  <c r="O125" i="1"/>
  <c r="E126" i="1"/>
  <c r="F126" i="1"/>
  <c r="O126" i="1"/>
  <c r="E127" i="1"/>
  <c r="F127" i="1"/>
  <c r="O127" i="1"/>
  <c r="E128" i="1"/>
  <c r="F128" i="1"/>
  <c r="O128" i="1"/>
  <c r="F129" i="1"/>
  <c r="O129" i="1"/>
  <c r="E130" i="1"/>
  <c r="F130" i="1"/>
  <c r="O130" i="1"/>
  <c r="E131" i="1"/>
  <c r="F131" i="1"/>
  <c r="O131" i="1"/>
  <c r="E132" i="1"/>
  <c r="F132" i="1"/>
  <c r="O132" i="1"/>
  <c r="E133" i="1"/>
  <c r="F133" i="1"/>
  <c r="O133" i="1"/>
  <c r="E134" i="1"/>
  <c r="F134" i="1"/>
  <c r="O134" i="1"/>
  <c r="E135" i="1"/>
  <c r="F135" i="1"/>
  <c r="O135" i="1"/>
  <c r="E136" i="1"/>
  <c r="O136" i="1"/>
  <c r="E137" i="1"/>
  <c r="F137" i="1"/>
  <c r="O137" i="1"/>
  <c r="E138" i="1"/>
  <c r="F138" i="1"/>
  <c r="O138" i="1"/>
  <c r="E139" i="1"/>
  <c r="F139" i="1"/>
  <c r="O139" i="1"/>
  <c r="E140" i="1"/>
  <c r="F140" i="1"/>
  <c r="O140" i="1"/>
  <c r="E141" i="1"/>
  <c r="F141" i="1"/>
  <c r="O141" i="1"/>
  <c r="E142" i="1"/>
  <c r="O142" i="1"/>
  <c r="F22" i="1"/>
  <c r="F62" i="1"/>
  <c r="F63" i="1"/>
  <c r="F68" i="1"/>
  <c r="F73" i="1"/>
  <c r="F76" i="1"/>
  <c r="F114" i="1"/>
  <c r="F136" i="1"/>
  <c r="F142" i="1"/>
  <c r="J6" i="1"/>
  <c r="J5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6" i="1"/>
  <c r="Q47" i="1"/>
  <c r="Q48" i="1"/>
  <c r="Q49" i="1"/>
  <c r="Q50" i="1"/>
  <c r="Q51" i="1"/>
  <c r="Q52" i="1"/>
  <c r="Q53" i="1"/>
  <c r="Q54" i="1"/>
  <c r="Q55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</calcChain>
</file>

<file path=xl/sharedStrings.xml><?xml version="1.0" encoding="utf-8"?>
<sst xmlns="http://schemas.openxmlformats.org/spreadsheetml/2006/main" count="525" uniqueCount="182">
  <si>
    <t>Gene Name</t>
  </si>
  <si>
    <t>TP53</t>
  </si>
  <si>
    <t>MDM2</t>
  </si>
  <si>
    <t>PPM1D</t>
  </si>
  <si>
    <t>ATM</t>
  </si>
  <si>
    <t>ATR</t>
  </si>
  <si>
    <t>RB1</t>
  </si>
  <si>
    <t>E2F1</t>
  </si>
  <si>
    <t>E2F2</t>
  </si>
  <si>
    <t>E2F3</t>
  </si>
  <si>
    <t>CCND1</t>
  </si>
  <si>
    <t>CCND2</t>
  </si>
  <si>
    <t>CCND3</t>
  </si>
  <si>
    <t>CCNE1</t>
  </si>
  <si>
    <t>CCNE2</t>
  </si>
  <si>
    <t>SKP2</t>
  </si>
  <si>
    <t>CDC25A</t>
  </si>
  <si>
    <t>CDC25B</t>
  </si>
  <si>
    <t>CDC25C</t>
  </si>
  <si>
    <t>CCNA2</t>
  </si>
  <si>
    <t>CDKN1B</t>
  </si>
  <si>
    <t>CDH1</t>
  </si>
  <si>
    <t>CCNB1</t>
  </si>
  <si>
    <t>CDC20</t>
  </si>
  <si>
    <t>WEE1</t>
  </si>
  <si>
    <t>CHEK1</t>
  </si>
  <si>
    <t>CDKN1A</t>
  </si>
  <si>
    <t>CDK1</t>
  </si>
  <si>
    <t>CDK2</t>
  </si>
  <si>
    <t>CDK4</t>
  </si>
  <si>
    <t>CDK6</t>
  </si>
  <si>
    <t>TNFSF10</t>
  </si>
  <si>
    <t>TNFRSF10A</t>
  </si>
  <si>
    <t>TNFRSF10B</t>
  </si>
  <si>
    <t>CFLAR</t>
  </si>
  <si>
    <t>CASP8</t>
  </si>
  <si>
    <t>CASP10</t>
  </si>
  <si>
    <t>BFAR</t>
  </si>
  <si>
    <t>CASP3</t>
  </si>
  <si>
    <t>CASP7</t>
  </si>
  <si>
    <t>CASP6</t>
  </si>
  <si>
    <t>XIAP</t>
  </si>
  <si>
    <t>PARP1</t>
  </si>
  <si>
    <t>BID</t>
  </si>
  <si>
    <t>BCL2</t>
  </si>
  <si>
    <t>BCL2L1</t>
  </si>
  <si>
    <t>MCL1</t>
  </si>
  <si>
    <t>BAX</t>
  </si>
  <si>
    <t>CYCS</t>
  </si>
  <si>
    <t>DIABLO</t>
  </si>
  <si>
    <t>APAF1</t>
  </si>
  <si>
    <t>CASP9</t>
  </si>
  <si>
    <t>BAD</t>
  </si>
  <si>
    <t>EGF</t>
  </si>
  <si>
    <t>NRG1</t>
  </si>
  <si>
    <t>EGFR</t>
  </si>
  <si>
    <t>ERBB2</t>
  </si>
  <si>
    <t>ERBB3</t>
  </si>
  <si>
    <t>ERBB4</t>
  </si>
  <si>
    <t>EGFRvIII</t>
  </si>
  <si>
    <t>MET</t>
  </si>
  <si>
    <t>HGF</t>
  </si>
  <si>
    <t>PDGFRA</t>
  </si>
  <si>
    <t>PDGFRB</t>
  </si>
  <si>
    <t>PDGFB</t>
  </si>
  <si>
    <t>SPRY2</t>
  </si>
  <si>
    <t>CBL</t>
  </si>
  <si>
    <t>GRB2</t>
  </si>
  <si>
    <t>PLCG1</t>
  </si>
  <si>
    <t>PLCG2</t>
  </si>
  <si>
    <t>PIK3CA</t>
  </si>
  <si>
    <t>PIK3CB</t>
  </si>
  <si>
    <t>PIK3CG</t>
  </si>
  <si>
    <t>PIK3CD</t>
  </si>
  <si>
    <t>PIK3R1</t>
  </si>
  <si>
    <t>PIK3R2</t>
  </si>
  <si>
    <t>PIK3R3</t>
  </si>
  <si>
    <t>PIK3R4</t>
  </si>
  <si>
    <t>PIK3C2A</t>
  </si>
  <si>
    <t>RASGRP1</t>
  </si>
  <si>
    <t>RASGRP3</t>
  </si>
  <si>
    <t>NRAS</t>
  </si>
  <si>
    <t>KRAS</t>
  </si>
  <si>
    <t>HRAS</t>
  </si>
  <si>
    <t>NF1</t>
  </si>
  <si>
    <t>RAF1</t>
  </si>
  <si>
    <t>BRAF</t>
  </si>
  <si>
    <t>MAP2K1</t>
  </si>
  <si>
    <t>MAP2K2</t>
  </si>
  <si>
    <t>DUSP6</t>
  </si>
  <si>
    <t>RPS6KA1</t>
  </si>
  <si>
    <t>RPS6KA2</t>
  </si>
  <si>
    <t>RPS6KA3</t>
  </si>
  <si>
    <t>RPS6KA4</t>
  </si>
  <si>
    <t>DUSP1</t>
  </si>
  <si>
    <t>FOS</t>
  </si>
  <si>
    <t>JUN</t>
  </si>
  <si>
    <t>MYC</t>
  </si>
  <si>
    <t>CTNNB1</t>
  </si>
  <si>
    <t>PTEN</t>
  </si>
  <si>
    <t>AKT1</t>
  </si>
  <si>
    <t>AKT2</t>
  </si>
  <si>
    <t>PDPK1</t>
  </si>
  <si>
    <t>RICTOR</t>
  </si>
  <si>
    <t>MTOR</t>
  </si>
  <si>
    <t>GSK3B</t>
  </si>
  <si>
    <t>TSC1</t>
  </si>
  <si>
    <t>TSC2</t>
  </si>
  <si>
    <t>PRKCA</t>
  </si>
  <si>
    <t>PRKCB</t>
  </si>
  <si>
    <t>PRKCG</t>
  </si>
  <si>
    <t>PRKCD</t>
  </si>
  <si>
    <t>PEBP1</t>
  </si>
  <si>
    <t>MAPK1</t>
  </si>
  <si>
    <t>MAPK3</t>
  </si>
  <si>
    <t>FOXO3</t>
  </si>
  <si>
    <t>RHEB</t>
  </si>
  <si>
    <t>RPTOR</t>
  </si>
  <si>
    <t>RPS6KB1</t>
  </si>
  <si>
    <t>RPS6KB2</t>
  </si>
  <si>
    <t>EIF4EBP1</t>
  </si>
  <si>
    <t>SOS1</t>
  </si>
  <si>
    <t>CDKN2A</t>
  </si>
  <si>
    <t>MDM4</t>
  </si>
  <si>
    <t>FGFR1</t>
  </si>
  <si>
    <t>FGFR2</t>
  </si>
  <si>
    <t>FGF1</t>
  </si>
  <si>
    <t>FGF2</t>
  </si>
  <si>
    <t>EIF4E</t>
  </si>
  <si>
    <t>IRS1</t>
  </si>
  <si>
    <t>IRS2</t>
  </si>
  <si>
    <t>IGF1</t>
  </si>
  <si>
    <t>IGF2</t>
  </si>
  <si>
    <t>IGF1R</t>
  </si>
  <si>
    <t>MSH6</t>
  </si>
  <si>
    <t>BRCA2</t>
  </si>
  <si>
    <t>MGMT</t>
  </si>
  <si>
    <t>INSR</t>
  </si>
  <si>
    <t>INS</t>
  </si>
  <si>
    <t>kGin (s-1) (from Suter Paper)</t>
  </si>
  <si>
    <t>kGac (s-1) (from Suter et al Paper)</t>
  </si>
  <si>
    <t>gene exp (mpc)</t>
  </si>
  <si>
    <t>mRNA exp (mpc)</t>
  </si>
  <si>
    <t>protein exp (mpc)</t>
  </si>
  <si>
    <t>mRNA half life Schwan (h)</t>
  </si>
  <si>
    <t>Protein half life Schwan(h)</t>
  </si>
  <si>
    <t>kTLnat (s-1)</t>
  </si>
  <si>
    <t>kTLnatSchwan (h-1)</t>
  </si>
  <si>
    <t>kTLnatSchwan (s-1)</t>
  </si>
  <si>
    <t>mRNA half life Lit (h)</t>
  </si>
  <si>
    <t>Protein half life Lit (h-1)</t>
  </si>
  <si>
    <t>Nakakuki et al., Cell, 2010</t>
  </si>
  <si>
    <t>Li et al., Oncogene, 2006</t>
  </si>
  <si>
    <t>kTCd (s-1)</t>
  </si>
  <si>
    <t>kTLd (s-1)</t>
  </si>
  <si>
    <t>kTLnatCells (s-1)</t>
  </si>
  <si>
    <t>kTLnatLit (s-1)</t>
  </si>
  <si>
    <t>mRNA exp ROUNDED (mpc)</t>
  </si>
  <si>
    <t>protein exp ROUNDED (mpc)</t>
  </si>
  <si>
    <t>NaN</t>
  </si>
  <si>
    <t>PMAIP1 (NOXA)</t>
  </si>
  <si>
    <t>BBC3 (PUMA)</t>
  </si>
  <si>
    <t>BCL2L11 (BIM)</t>
  </si>
  <si>
    <t>Baou et al., Haemotologica, 2010 (protein half life)</t>
  </si>
  <si>
    <t>Carpenter et al., Plos one, 2013 (protein half life)</t>
  </si>
  <si>
    <t>Luciano et al., Oncogene, 2003</t>
  </si>
  <si>
    <t xml:space="preserve">protein half-life (estimates from 30 min to 3hrs): Adams et al., JBC, 2007; Nijhawan et al., Genes &amp; Development, 2003; mRNA half life: Moulding et al., JLB, 2001 </t>
  </si>
  <si>
    <t>rna: Al-Haj et al., Nucleic Acids Research, 2012; protein: Chang et al., Cancer Biology and Therapy, 2012</t>
  </si>
  <si>
    <t>PROTEIN: Rapid Turnover of c-FLIPshort Is Determined by its Unique C-terminal Tail, The Journal of Biological Chemistry, Minna Poukkula et al, 2005 (0.66 for short isoform and 2hr for long. Took something in-between).</t>
  </si>
  <si>
    <t>PROTEIN: Regulation of the insulin receptor metabolism, JBC, 1981</t>
  </si>
  <si>
    <t>PROTEIN: Processing of the Platelet-derived Growth Factor Receptor, JBC, 1987</t>
  </si>
  <si>
    <t>Tani et al., Genome Research, 2012 (http://genome.cshlp.org/content/22/5/947.long)</t>
  </si>
  <si>
    <t>Ref RNA</t>
  </si>
  <si>
    <t>Ref PROTEIN</t>
  </si>
  <si>
    <t>Proteind: Blau et al., 2012</t>
  </si>
  <si>
    <t>mRNAd: Kayahara et al., 2005;</t>
  </si>
  <si>
    <t>Gregory et al., Molecular and Cell Biology, 2000</t>
  </si>
  <si>
    <t>Herrick et al., Molecular and Cellular Biology, 1994.</t>
  </si>
  <si>
    <t>Tani et al., Genome Research, 2012 (http://genome.cshlp.org/content/22/5/947.long) AND same result in: Barbachano et al., 2010, Oncogene.</t>
  </si>
  <si>
    <t>Ding et al., 2007, J. Cell. Physiol.</t>
  </si>
  <si>
    <t>Genes ref</t>
  </si>
  <si>
    <t>All copy numbers come from: Bessette et al., Plos One,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</si>
</sst>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2" borderId="0" xfId="1"/>
    <xf numFmtId="0" fontId="2" fillId="0" borderId="0" xfId="0" applyFont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5" sqref="C115"/>
    </sheetView>
  </sheetViews>
  <sheetFormatPr baseColWidth="10" defaultColWidth="16" defaultRowHeight="16" x14ac:dyDescent="0.2"/>
  <cols>
    <col min="7" max="7" width="21.6640625" style="2" customWidth="1"/>
    <col min="8" max="8" width="21.83203125" style="2" customWidth="1"/>
    <col min="9" max="9" width="17.83203125" customWidth="1"/>
    <col min="10" max="10" width="17" bestFit="1" customWidth="1"/>
    <col min="11" max="11" width="18" style="2" bestFit="1" customWidth="1"/>
    <col min="12" max="12" width="20.5" style="2" bestFit="1" customWidth="1"/>
  </cols>
  <sheetData>
    <row r="1" spans="1:22" x14ac:dyDescent="0.2">
      <c r="A1" t="s">
        <v>0</v>
      </c>
      <c r="B1" t="s">
        <v>141</v>
      </c>
      <c r="C1" t="s">
        <v>142</v>
      </c>
      <c r="D1" t="s">
        <v>143</v>
      </c>
      <c r="E1" t="s">
        <v>157</v>
      </c>
      <c r="F1" t="s">
        <v>158</v>
      </c>
      <c r="G1" s="2" t="s">
        <v>144</v>
      </c>
      <c r="H1" s="2" t="s">
        <v>145</v>
      </c>
      <c r="I1" t="s">
        <v>147</v>
      </c>
      <c r="J1" t="s">
        <v>148</v>
      </c>
      <c r="K1" s="2" t="s">
        <v>149</v>
      </c>
      <c r="L1" s="2" t="s">
        <v>150</v>
      </c>
      <c r="M1" t="s">
        <v>153</v>
      </c>
      <c r="N1" t="s">
        <v>154</v>
      </c>
      <c r="O1" t="s">
        <v>155</v>
      </c>
      <c r="P1" t="s">
        <v>156</v>
      </c>
      <c r="Q1" t="s">
        <v>146</v>
      </c>
      <c r="R1" t="s">
        <v>139</v>
      </c>
      <c r="S1" t="s">
        <v>140</v>
      </c>
      <c r="T1" t="s">
        <v>172</v>
      </c>
      <c r="U1" t="s">
        <v>173</v>
      </c>
      <c r="V1" t="s">
        <v>180</v>
      </c>
    </row>
    <row r="2" spans="1:22" x14ac:dyDescent="0.2">
      <c r="A2" t="s">
        <v>1</v>
      </c>
      <c r="B2">
        <v>2</v>
      </c>
      <c r="C2">
        <v>6.1422999999999996</v>
      </c>
      <c r="D2">
        <v>0</v>
      </c>
      <c r="E2">
        <f>ROUNDUP(C2,0)</f>
        <v>7</v>
      </c>
      <c r="F2">
        <f>ROUNDUP(D2,0)</f>
        <v>0</v>
      </c>
      <c r="G2" s="2">
        <v>0.68500000000000005</v>
      </c>
      <c r="H2" s="2" t="s">
        <v>159</v>
      </c>
      <c r="I2" t="s">
        <v>159</v>
      </c>
      <c r="J2">
        <v>0</v>
      </c>
      <c r="K2" s="2">
        <v>11.69</v>
      </c>
      <c r="L2" s="2" t="s">
        <v>159</v>
      </c>
      <c r="M2">
        <f t="shared" ref="M2:M33" si="0">IF(K2&lt;&gt;"NaN",LN(2)/K2/3600,IF(G2&lt;&gt;"NaN",LN(2)/G2/3600,0))</f>
        <v>1.6470563172700914E-5</v>
      </c>
      <c r="N2">
        <f>IF(L2&lt;&gt;"NaN",LN(2)/L2/3600,IF(H2&lt;&gt;"NaN",LN(2)/H2/3600,0))</f>
        <v>0</v>
      </c>
      <c r="O2">
        <f>IF(E2,(F2*N2)/E2,0)</f>
        <v>0</v>
      </c>
      <c r="P2">
        <v>0</v>
      </c>
      <c r="Q2">
        <f>IF(O2,O2,IF(J2&lt;&gt;"NaN",J2,0))</f>
        <v>0</v>
      </c>
      <c r="R2">
        <f>0.3/60</f>
        <v>5.0000000000000001E-3</v>
      </c>
      <c r="S2">
        <f>0.03/60</f>
        <v>5.0000000000000001E-4</v>
      </c>
      <c r="T2" t="s">
        <v>171</v>
      </c>
      <c r="V2" t="s">
        <v>181</v>
      </c>
    </row>
    <row r="3" spans="1:22" x14ac:dyDescent="0.2">
      <c r="A3" t="s">
        <v>2</v>
      </c>
      <c r="B3">
        <v>2</v>
      </c>
      <c r="C3">
        <v>50.360999999999997</v>
      </c>
      <c r="D3">
        <v>0</v>
      </c>
      <c r="E3">
        <f t="shared" ref="E3:E66" si="1">ROUNDUP(C3,0)</f>
        <v>51</v>
      </c>
      <c r="F3">
        <f t="shared" ref="F3:F66" si="2">ROUNDUP(D3,0)</f>
        <v>0</v>
      </c>
      <c r="G3" s="2">
        <v>3.2</v>
      </c>
      <c r="H3" s="2" t="s">
        <v>159</v>
      </c>
      <c r="I3" t="s">
        <v>159</v>
      </c>
      <c r="J3">
        <v>0</v>
      </c>
      <c r="K3" s="2" t="s">
        <v>159</v>
      </c>
      <c r="L3" s="2" t="s">
        <v>159</v>
      </c>
      <c r="M3">
        <f t="shared" si="0"/>
        <v>6.0169026090273021E-5</v>
      </c>
      <c r="N3">
        <f t="shared" ref="N3:N33" si="3">IF(L3&lt;&gt;"NaN",LN(2)/L3/3600,IF(H3&lt;&gt;"NaN",LN(2)/H3/3600,0))</f>
        <v>0</v>
      </c>
      <c r="O3">
        <f t="shared" ref="O3:O66" si="4">IF(E3,(F3*N3)/E3,0)</f>
        <v>0</v>
      </c>
      <c r="P3">
        <v>0</v>
      </c>
      <c r="Q3">
        <f>IF(O3,O3,IF(J3&lt;&gt;"NaN",J3,0))</f>
        <v>0</v>
      </c>
      <c r="R3">
        <f t="shared" ref="R3:R66" si="5">0.3/60</f>
        <v>5.0000000000000001E-3</v>
      </c>
      <c r="S3">
        <f t="shared" ref="S3:S66" si="6">0.03/60</f>
        <v>5.0000000000000001E-4</v>
      </c>
    </row>
    <row r="4" spans="1:22" x14ac:dyDescent="0.2">
      <c r="A4" t="s">
        <v>3</v>
      </c>
      <c r="B4">
        <v>2</v>
      </c>
      <c r="C4">
        <v>1.7915000000000001</v>
      </c>
      <c r="D4">
        <v>0</v>
      </c>
      <c r="E4">
        <f t="shared" si="1"/>
        <v>2</v>
      </c>
      <c r="F4">
        <f t="shared" si="2"/>
        <v>0</v>
      </c>
      <c r="G4" s="2">
        <v>2.7050000000000001</v>
      </c>
      <c r="H4" s="2" t="s">
        <v>159</v>
      </c>
      <c r="I4" t="s">
        <v>159</v>
      </c>
      <c r="J4">
        <v>0</v>
      </c>
      <c r="K4" s="2">
        <v>2.2200000000000002</v>
      </c>
      <c r="L4" s="2" t="s">
        <v>159</v>
      </c>
      <c r="M4">
        <f t="shared" si="0"/>
        <v>8.6730127697690846E-5</v>
      </c>
      <c r="N4">
        <f t="shared" si="3"/>
        <v>0</v>
      </c>
      <c r="O4">
        <f t="shared" si="4"/>
        <v>0</v>
      </c>
      <c r="P4">
        <v>0</v>
      </c>
      <c r="Q4">
        <f>IF(O4,O4,IF(J4&lt;&gt;"NaN",J4,0))</f>
        <v>0</v>
      </c>
      <c r="R4">
        <f t="shared" si="5"/>
        <v>5.0000000000000001E-3</v>
      </c>
      <c r="S4">
        <f t="shared" si="6"/>
        <v>5.0000000000000001E-4</v>
      </c>
      <c r="T4" t="s">
        <v>171</v>
      </c>
    </row>
    <row r="5" spans="1:22" x14ac:dyDescent="0.2">
      <c r="A5" t="s">
        <v>4</v>
      </c>
      <c r="B5">
        <v>2</v>
      </c>
      <c r="C5">
        <v>10.692333333333332</v>
      </c>
      <c r="D5">
        <v>6178.0999999999995</v>
      </c>
      <c r="E5">
        <f t="shared" si="1"/>
        <v>11</v>
      </c>
      <c r="F5">
        <f t="shared" si="2"/>
        <v>6179</v>
      </c>
      <c r="G5" s="2">
        <v>14.73</v>
      </c>
      <c r="H5" s="2">
        <v>31.95</v>
      </c>
      <c r="I5">
        <v>7.8333333333333328E-3</v>
      </c>
      <c r="J5">
        <f>IF(I5="0","0",I5/3600)</f>
        <v>2.1759259259259257E-6</v>
      </c>
      <c r="K5" s="2" t="s">
        <v>159</v>
      </c>
      <c r="L5" s="2" t="s">
        <v>159</v>
      </c>
      <c r="M5">
        <f t="shared" si="0"/>
        <v>1.3071343074601065E-5</v>
      </c>
      <c r="N5">
        <f t="shared" si="3"/>
        <v>6.0263187320461252E-6</v>
      </c>
      <c r="O5">
        <f t="shared" si="4"/>
        <v>3.3851475859375461E-3</v>
      </c>
      <c r="P5">
        <v>0</v>
      </c>
      <c r="Q5">
        <f>IF(O5,O5,IF(P5,P5,J5))</f>
        <v>3.3851475859375461E-3</v>
      </c>
      <c r="R5">
        <f t="shared" si="5"/>
        <v>5.0000000000000001E-3</v>
      </c>
      <c r="S5">
        <f t="shared" si="6"/>
        <v>5.0000000000000001E-4</v>
      </c>
    </row>
    <row r="6" spans="1:22" x14ac:dyDescent="0.2">
      <c r="A6" t="s">
        <v>5</v>
      </c>
      <c r="B6">
        <v>2</v>
      </c>
      <c r="C6">
        <v>9.5259</v>
      </c>
      <c r="D6">
        <v>35917.666666666664</v>
      </c>
      <c r="E6">
        <f t="shared" si="1"/>
        <v>10</v>
      </c>
      <c r="F6">
        <f t="shared" si="2"/>
        <v>35918</v>
      </c>
      <c r="G6" s="2">
        <v>10.94</v>
      </c>
      <c r="H6" s="2">
        <v>15.93</v>
      </c>
      <c r="I6">
        <v>7.8611111111111113E-4</v>
      </c>
      <c r="J6">
        <f>IF(I6="0","0",I6/3600)</f>
        <v>2.183641975308642E-7</v>
      </c>
      <c r="K6" s="2" t="s">
        <v>159</v>
      </c>
      <c r="L6" s="2" t="s">
        <v>159</v>
      </c>
      <c r="M6">
        <f t="shared" si="0"/>
        <v>1.759971512695372E-5</v>
      </c>
      <c r="N6">
        <f t="shared" si="3"/>
        <v>1.2086684462578388E-5</v>
      </c>
      <c r="O6">
        <f t="shared" si="4"/>
        <v>4.3412953252689054E-2</v>
      </c>
      <c r="P6">
        <v>0</v>
      </c>
      <c r="Q6">
        <f t="shared" ref="Q6:Q68" si="7">IF(O6,O6,IF(P6,P6,J6))</f>
        <v>4.3412953252689054E-2</v>
      </c>
      <c r="R6">
        <f t="shared" si="5"/>
        <v>5.0000000000000001E-3</v>
      </c>
      <c r="S6">
        <f t="shared" si="6"/>
        <v>5.0000000000000001E-4</v>
      </c>
    </row>
    <row r="7" spans="1:22" x14ac:dyDescent="0.2">
      <c r="A7" t="s">
        <v>6</v>
      </c>
      <c r="B7">
        <v>2</v>
      </c>
      <c r="C7">
        <v>2.9573</v>
      </c>
      <c r="D7">
        <v>13445.333333333334</v>
      </c>
      <c r="E7">
        <f t="shared" si="1"/>
        <v>3</v>
      </c>
      <c r="F7">
        <f t="shared" si="2"/>
        <v>13446</v>
      </c>
      <c r="G7" s="2">
        <v>6.4</v>
      </c>
      <c r="H7" s="2" t="s">
        <v>159</v>
      </c>
      <c r="I7" t="s">
        <v>159</v>
      </c>
      <c r="J7">
        <v>0</v>
      </c>
      <c r="K7" s="2" t="s">
        <v>159</v>
      </c>
      <c r="L7" s="2" t="s">
        <v>159</v>
      </c>
      <c r="M7">
        <f t="shared" si="0"/>
        <v>3.0084513045136511E-5</v>
      </c>
      <c r="N7">
        <f t="shared" si="3"/>
        <v>0</v>
      </c>
      <c r="O7">
        <f t="shared" si="4"/>
        <v>0</v>
      </c>
      <c r="P7">
        <v>0</v>
      </c>
      <c r="Q7">
        <f t="shared" si="7"/>
        <v>0</v>
      </c>
      <c r="R7">
        <f t="shared" si="5"/>
        <v>5.0000000000000001E-3</v>
      </c>
      <c r="S7">
        <f t="shared" si="6"/>
        <v>5.0000000000000001E-4</v>
      </c>
    </row>
    <row r="8" spans="1:22" x14ac:dyDescent="0.2">
      <c r="A8" t="s">
        <v>7</v>
      </c>
      <c r="B8">
        <v>2</v>
      </c>
      <c r="C8">
        <v>0.65404999999999991</v>
      </c>
      <c r="D8">
        <v>0</v>
      </c>
      <c r="E8">
        <f t="shared" si="1"/>
        <v>1</v>
      </c>
      <c r="F8">
        <f t="shared" si="2"/>
        <v>0</v>
      </c>
      <c r="G8" s="2">
        <v>6.4</v>
      </c>
      <c r="H8" s="2" t="s">
        <v>159</v>
      </c>
      <c r="I8" t="s">
        <v>159</v>
      </c>
      <c r="J8">
        <v>0</v>
      </c>
      <c r="K8" s="2">
        <v>4</v>
      </c>
      <c r="L8" s="2" t="s">
        <v>159</v>
      </c>
      <c r="M8">
        <f t="shared" si="0"/>
        <v>4.8135220872218423E-5</v>
      </c>
      <c r="N8">
        <f t="shared" si="3"/>
        <v>0</v>
      </c>
      <c r="O8">
        <f t="shared" si="4"/>
        <v>0</v>
      </c>
      <c r="P8">
        <v>0</v>
      </c>
      <c r="Q8">
        <f t="shared" si="7"/>
        <v>0</v>
      </c>
      <c r="R8">
        <f t="shared" si="5"/>
        <v>5.0000000000000001E-3</v>
      </c>
      <c r="S8">
        <f t="shared" si="6"/>
        <v>5.0000000000000001E-4</v>
      </c>
      <c r="T8" t="s">
        <v>171</v>
      </c>
    </row>
    <row r="9" spans="1:22" x14ac:dyDescent="0.2">
      <c r="A9" t="s">
        <v>8</v>
      </c>
      <c r="B9">
        <v>2</v>
      </c>
      <c r="C9">
        <v>0.65398999999999996</v>
      </c>
      <c r="D9">
        <v>0</v>
      </c>
      <c r="E9">
        <f t="shared" si="1"/>
        <v>1</v>
      </c>
      <c r="F9">
        <f t="shared" si="2"/>
        <v>0</v>
      </c>
      <c r="G9" s="2">
        <v>6.4</v>
      </c>
      <c r="H9" s="2" t="s">
        <v>159</v>
      </c>
      <c r="I9" t="s">
        <v>159</v>
      </c>
      <c r="J9">
        <v>0</v>
      </c>
      <c r="K9" s="2">
        <v>2.44</v>
      </c>
      <c r="L9" s="2" t="s">
        <v>159</v>
      </c>
      <c r="M9">
        <f t="shared" si="0"/>
        <v>7.8910198151177746E-5</v>
      </c>
      <c r="N9">
        <f t="shared" si="3"/>
        <v>0</v>
      </c>
      <c r="O9">
        <f t="shared" si="4"/>
        <v>0</v>
      </c>
      <c r="P9">
        <v>0</v>
      </c>
      <c r="Q9">
        <f t="shared" si="7"/>
        <v>0</v>
      </c>
      <c r="R9">
        <f t="shared" si="5"/>
        <v>5.0000000000000001E-3</v>
      </c>
      <c r="S9">
        <f t="shared" si="6"/>
        <v>5.0000000000000001E-4</v>
      </c>
      <c r="T9" t="s">
        <v>171</v>
      </c>
    </row>
    <row r="10" spans="1:22" x14ac:dyDescent="0.2">
      <c r="A10" t="s">
        <v>9</v>
      </c>
      <c r="B10">
        <v>2</v>
      </c>
      <c r="C10">
        <v>1.1089966666666669</v>
      </c>
      <c r="D10">
        <v>0</v>
      </c>
      <c r="E10">
        <f t="shared" si="1"/>
        <v>2</v>
      </c>
      <c r="F10">
        <f t="shared" si="2"/>
        <v>0</v>
      </c>
      <c r="G10" s="2">
        <v>6.4</v>
      </c>
      <c r="H10" s="2" t="s">
        <v>159</v>
      </c>
      <c r="I10" t="s">
        <v>159</v>
      </c>
      <c r="J10">
        <v>0</v>
      </c>
      <c r="K10" s="2">
        <v>2.41</v>
      </c>
      <c r="L10" s="2" t="s">
        <v>159</v>
      </c>
      <c r="M10">
        <f t="shared" si="0"/>
        <v>7.9892482775466265E-5</v>
      </c>
      <c r="N10">
        <f t="shared" si="3"/>
        <v>0</v>
      </c>
      <c r="O10">
        <f t="shared" si="4"/>
        <v>0</v>
      </c>
      <c r="P10">
        <v>0</v>
      </c>
      <c r="Q10">
        <f t="shared" si="7"/>
        <v>0</v>
      </c>
      <c r="R10">
        <f t="shared" si="5"/>
        <v>5.0000000000000001E-3</v>
      </c>
      <c r="S10">
        <f t="shared" si="6"/>
        <v>5.0000000000000001E-4</v>
      </c>
      <c r="T10" t="s">
        <v>171</v>
      </c>
    </row>
    <row r="11" spans="1:22" x14ac:dyDescent="0.2">
      <c r="A11" t="s">
        <v>10</v>
      </c>
      <c r="B11">
        <v>2</v>
      </c>
      <c r="C11">
        <v>64.78</v>
      </c>
      <c r="D11">
        <v>32405.333333333332</v>
      </c>
      <c r="E11">
        <f t="shared" si="1"/>
        <v>65</v>
      </c>
      <c r="F11">
        <f t="shared" si="2"/>
        <v>32406</v>
      </c>
      <c r="G11" s="2">
        <v>14</v>
      </c>
      <c r="H11" s="2">
        <v>1.31</v>
      </c>
      <c r="I11">
        <v>73.75</v>
      </c>
      <c r="J11">
        <f>IF(I11="NaN","NaN",I11/3600)</f>
        <v>2.0486111111111111E-2</v>
      </c>
      <c r="K11" s="2" t="s">
        <v>159</v>
      </c>
      <c r="L11" s="2" t="s">
        <v>159</v>
      </c>
      <c r="M11">
        <f t="shared" si="0"/>
        <v>1.3752920249205263E-5</v>
      </c>
      <c r="N11">
        <f t="shared" si="3"/>
        <v>1.4697777365562878E-4</v>
      </c>
      <c r="O11">
        <f t="shared" si="4"/>
        <v>7.3276334355143163E-2</v>
      </c>
      <c r="P11">
        <v>0</v>
      </c>
      <c r="Q11">
        <f t="shared" si="7"/>
        <v>7.3276334355143163E-2</v>
      </c>
      <c r="R11">
        <f t="shared" si="5"/>
        <v>5.0000000000000001E-3</v>
      </c>
      <c r="S11">
        <f t="shared" si="6"/>
        <v>5.0000000000000001E-4</v>
      </c>
    </row>
    <row r="12" spans="1:22" x14ac:dyDescent="0.2">
      <c r="A12" t="s">
        <v>11</v>
      </c>
      <c r="B12">
        <v>2</v>
      </c>
      <c r="C12">
        <v>2.1042666666666667</v>
      </c>
      <c r="D12">
        <v>0</v>
      </c>
      <c r="E12">
        <f t="shared" si="1"/>
        <v>3</v>
      </c>
      <c r="F12">
        <f t="shared" si="2"/>
        <v>0</v>
      </c>
      <c r="G12" s="2">
        <v>14</v>
      </c>
      <c r="H12" s="2">
        <v>1.31</v>
      </c>
      <c r="I12">
        <v>73.75</v>
      </c>
      <c r="J12">
        <f>IF(I12="NaN","NaN",I12/3600)</f>
        <v>2.0486111111111111E-2</v>
      </c>
      <c r="K12" s="2" t="s">
        <v>159</v>
      </c>
      <c r="L12" s="2" t="s">
        <v>159</v>
      </c>
      <c r="M12">
        <f t="shared" si="0"/>
        <v>1.3752920249205263E-5</v>
      </c>
      <c r="N12">
        <f t="shared" si="3"/>
        <v>1.4697777365562878E-4</v>
      </c>
      <c r="O12">
        <f t="shared" si="4"/>
        <v>0</v>
      </c>
      <c r="P12">
        <v>0</v>
      </c>
      <c r="Q12">
        <f t="shared" si="7"/>
        <v>2.0486111111111111E-2</v>
      </c>
      <c r="R12">
        <f t="shared" si="5"/>
        <v>5.0000000000000001E-3</v>
      </c>
      <c r="S12">
        <f t="shared" si="6"/>
        <v>5.0000000000000001E-4</v>
      </c>
    </row>
    <row r="13" spans="1:22" x14ac:dyDescent="0.2">
      <c r="A13" t="s">
        <v>12</v>
      </c>
      <c r="B13">
        <v>2</v>
      </c>
      <c r="C13">
        <v>3.128133333333333</v>
      </c>
      <c r="D13">
        <v>14155.333333333334</v>
      </c>
      <c r="E13">
        <f t="shared" si="1"/>
        <v>4</v>
      </c>
      <c r="F13">
        <f t="shared" si="2"/>
        <v>14156</v>
      </c>
      <c r="G13" s="2">
        <v>14</v>
      </c>
      <c r="H13" s="2">
        <v>1.31</v>
      </c>
      <c r="I13">
        <v>73.75</v>
      </c>
      <c r="J13">
        <f>IF(I13="NaN","NaN",I13/3600)</f>
        <v>2.0486111111111111E-2</v>
      </c>
      <c r="K13" s="2" t="s">
        <v>159</v>
      </c>
      <c r="L13" s="2" t="s">
        <v>159</v>
      </c>
      <c r="M13">
        <f t="shared" si="0"/>
        <v>1.3752920249205263E-5</v>
      </c>
      <c r="N13">
        <f t="shared" si="3"/>
        <v>1.4697777365562878E-4</v>
      </c>
      <c r="O13">
        <f t="shared" si="4"/>
        <v>0.5201543409672702</v>
      </c>
      <c r="P13">
        <v>0</v>
      </c>
      <c r="Q13">
        <f t="shared" si="7"/>
        <v>0.5201543409672702</v>
      </c>
      <c r="R13">
        <f t="shared" si="5"/>
        <v>5.0000000000000001E-3</v>
      </c>
      <c r="S13">
        <f t="shared" si="6"/>
        <v>5.0000000000000001E-4</v>
      </c>
    </row>
    <row r="14" spans="1:22" x14ac:dyDescent="0.2">
      <c r="A14" t="s">
        <v>13</v>
      </c>
      <c r="B14">
        <v>2</v>
      </c>
      <c r="C14">
        <v>0.31274666666666667</v>
      </c>
      <c r="D14">
        <v>199.64666666666668</v>
      </c>
      <c r="E14">
        <f t="shared" si="1"/>
        <v>1</v>
      </c>
      <c r="F14">
        <f t="shared" si="2"/>
        <v>200</v>
      </c>
      <c r="G14" s="2">
        <v>14</v>
      </c>
      <c r="H14" s="2" t="s">
        <v>159</v>
      </c>
      <c r="I14" t="s">
        <v>159</v>
      </c>
      <c r="J14">
        <v>0</v>
      </c>
      <c r="K14" s="2">
        <v>1.5</v>
      </c>
      <c r="L14" s="2" t="s">
        <v>159</v>
      </c>
      <c r="M14">
        <f t="shared" si="0"/>
        <v>1.2836058899258246E-4</v>
      </c>
      <c r="N14">
        <f t="shared" si="3"/>
        <v>0</v>
      </c>
      <c r="O14">
        <f t="shared" si="4"/>
        <v>0</v>
      </c>
      <c r="P14">
        <v>0</v>
      </c>
      <c r="Q14">
        <f t="shared" si="7"/>
        <v>0</v>
      </c>
      <c r="R14">
        <f t="shared" si="5"/>
        <v>5.0000000000000001E-3</v>
      </c>
      <c r="S14">
        <f t="shared" si="6"/>
        <v>5.0000000000000001E-4</v>
      </c>
      <c r="T14" t="s">
        <v>171</v>
      </c>
    </row>
    <row r="15" spans="1:22" x14ac:dyDescent="0.2">
      <c r="A15" t="s">
        <v>14</v>
      </c>
      <c r="B15">
        <v>2</v>
      </c>
      <c r="C15">
        <v>3.2415333333333329</v>
      </c>
      <c r="D15">
        <v>0</v>
      </c>
      <c r="E15">
        <f t="shared" si="1"/>
        <v>4</v>
      </c>
      <c r="F15">
        <f t="shared" si="2"/>
        <v>0</v>
      </c>
      <c r="G15" s="2">
        <v>14</v>
      </c>
      <c r="H15" s="2" t="s">
        <v>159</v>
      </c>
      <c r="I15" t="s">
        <v>159</v>
      </c>
      <c r="J15">
        <v>0</v>
      </c>
      <c r="K15" s="2">
        <v>1.5</v>
      </c>
      <c r="L15" s="2" t="s">
        <v>159</v>
      </c>
      <c r="M15">
        <f t="shared" si="0"/>
        <v>1.2836058899258246E-4</v>
      </c>
      <c r="N15">
        <f t="shared" si="3"/>
        <v>0</v>
      </c>
      <c r="O15">
        <f t="shared" si="4"/>
        <v>0</v>
      </c>
      <c r="P15">
        <v>0</v>
      </c>
      <c r="Q15">
        <f t="shared" si="7"/>
        <v>0</v>
      </c>
      <c r="R15">
        <f t="shared" si="5"/>
        <v>5.0000000000000001E-3</v>
      </c>
      <c r="S15">
        <f t="shared" si="6"/>
        <v>5.0000000000000001E-4</v>
      </c>
      <c r="T15" t="s">
        <v>171</v>
      </c>
    </row>
    <row r="16" spans="1:22" x14ac:dyDescent="0.2">
      <c r="A16" t="s">
        <v>15</v>
      </c>
      <c r="B16">
        <v>2</v>
      </c>
      <c r="C16">
        <v>6.0859333333333332</v>
      </c>
      <c r="D16">
        <v>0</v>
      </c>
      <c r="E16">
        <f t="shared" si="1"/>
        <v>7</v>
      </c>
      <c r="F16">
        <f t="shared" si="2"/>
        <v>0</v>
      </c>
      <c r="G16" s="2">
        <v>2.82</v>
      </c>
      <c r="H16" s="2" t="s">
        <v>159</v>
      </c>
      <c r="I16" t="s">
        <v>159</v>
      </c>
      <c r="J16">
        <v>0</v>
      </c>
      <c r="K16" s="2" t="s">
        <v>159</v>
      </c>
      <c r="L16" s="2" t="s">
        <v>159</v>
      </c>
      <c r="M16">
        <f t="shared" si="0"/>
        <v>6.8276909038607702E-5</v>
      </c>
      <c r="N16">
        <f t="shared" si="3"/>
        <v>0</v>
      </c>
      <c r="O16">
        <f t="shared" si="4"/>
        <v>0</v>
      </c>
      <c r="P16">
        <v>0</v>
      </c>
      <c r="Q16">
        <f t="shared" si="7"/>
        <v>0</v>
      </c>
      <c r="R16">
        <f t="shared" si="5"/>
        <v>5.0000000000000001E-3</v>
      </c>
      <c r="S16">
        <f t="shared" si="6"/>
        <v>5.0000000000000001E-4</v>
      </c>
    </row>
    <row r="17" spans="1:21" x14ac:dyDescent="0.2">
      <c r="A17" t="s">
        <v>16</v>
      </c>
      <c r="B17">
        <v>2</v>
      </c>
      <c r="C17">
        <v>0.48333333333333334</v>
      </c>
      <c r="D17">
        <v>0</v>
      </c>
      <c r="E17">
        <f t="shared" si="1"/>
        <v>1</v>
      </c>
      <c r="F17">
        <f t="shared" si="2"/>
        <v>0</v>
      </c>
      <c r="G17" s="2">
        <v>2.82</v>
      </c>
      <c r="H17" s="2" t="s">
        <v>159</v>
      </c>
      <c r="I17" t="s">
        <v>159</v>
      </c>
      <c r="J17">
        <v>0</v>
      </c>
      <c r="K17" s="2">
        <v>3.7</v>
      </c>
      <c r="L17" s="2" t="s">
        <v>159</v>
      </c>
      <c r="M17">
        <f t="shared" si="0"/>
        <v>5.2038076618614508E-5</v>
      </c>
      <c r="N17">
        <f t="shared" si="3"/>
        <v>0</v>
      </c>
      <c r="O17">
        <f t="shared" si="4"/>
        <v>0</v>
      </c>
      <c r="P17">
        <v>0</v>
      </c>
      <c r="Q17">
        <f t="shared" si="7"/>
        <v>0</v>
      </c>
      <c r="R17">
        <f t="shared" si="5"/>
        <v>5.0000000000000001E-3</v>
      </c>
      <c r="S17">
        <f t="shared" si="6"/>
        <v>5.0000000000000001E-4</v>
      </c>
      <c r="T17" t="s">
        <v>171</v>
      </c>
    </row>
    <row r="18" spans="1:21" x14ac:dyDescent="0.2">
      <c r="A18" t="s">
        <v>17</v>
      </c>
      <c r="B18">
        <v>2</v>
      </c>
      <c r="C18">
        <v>1.59267</v>
      </c>
      <c r="D18">
        <v>0</v>
      </c>
      <c r="E18">
        <f t="shared" si="1"/>
        <v>2</v>
      </c>
      <c r="F18">
        <f t="shared" si="2"/>
        <v>0</v>
      </c>
      <c r="G18" s="2">
        <v>2.82</v>
      </c>
      <c r="H18" s="2" t="s">
        <v>159</v>
      </c>
      <c r="I18" t="s">
        <v>159</v>
      </c>
      <c r="J18">
        <v>0</v>
      </c>
      <c r="K18" s="2">
        <v>8.7100000000000009</v>
      </c>
      <c r="L18" s="2" t="s">
        <v>159</v>
      </c>
      <c r="M18">
        <f t="shared" si="0"/>
        <v>2.2105727151420629E-5</v>
      </c>
      <c r="N18">
        <f t="shared" si="3"/>
        <v>0</v>
      </c>
      <c r="O18">
        <f t="shared" si="4"/>
        <v>0</v>
      </c>
      <c r="P18">
        <v>0</v>
      </c>
      <c r="Q18">
        <f t="shared" si="7"/>
        <v>0</v>
      </c>
      <c r="R18">
        <f t="shared" si="5"/>
        <v>5.0000000000000001E-3</v>
      </c>
      <c r="S18">
        <f t="shared" si="6"/>
        <v>5.0000000000000001E-4</v>
      </c>
      <c r="T18" t="s">
        <v>171</v>
      </c>
    </row>
    <row r="19" spans="1:21" x14ac:dyDescent="0.2">
      <c r="A19" t="s">
        <v>18</v>
      </c>
      <c r="B19">
        <v>2</v>
      </c>
      <c r="C19">
        <v>3.0996000000000001</v>
      </c>
      <c r="D19">
        <v>0</v>
      </c>
      <c r="E19">
        <f t="shared" si="1"/>
        <v>4</v>
      </c>
      <c r="F19">
        <f t="shared" si="2"/>
        <v>0</v>
      </c>
      <c r="G19" s="2">
        <v>2.82</v>
      </c>
      <c r="H19" s="2" t="s">
        <v>159</v>
      </c>
      <c r="I19" t="s">
        <v>159</v>
      </c>
      <c r="J19">
        <v>0</v>
      </c>
      <c r="K19" s="2">
        <v>2.4700000000000002</v>
      </c>
      <c r="L19" s="2" t="s">
        <v>159</v>
      </c>
      <c r="M19">
        <f t="shared" si="0"/>
        <v>7.7951774691851697E-5</v>
      </c>
      <c r="N19">
        <f t="shared" si="3"/>
        <v>0</v>
      </c>
      <c r="O19">
        <f t="shared" si="4"/>
        <v>0</v>
      </c>
      <c r="P19">
        <v>0</v>
      </c>
      <c r="Q19">
        <f t="shared" si="7"/>
        <v>0</v>
      </c>
      <c r="R19">
        <f t="shared" si="5"/>
        <v>5.0000000000000001E-3</v>
      </c>
      <c r="S19">
        <f t="shared" si="6"/>
        <v>5.0000000000000001E-4</v>
      </c>
      <c r="T19" t="s">
        <v>171</v>
      </c>
    </row>
    <row r="20" spans="1:21" x14ac:dyDescent="0.2">
      <c r="A20" t="s">
        <v>19</v>
      </c>
      <c r="B20">
        <v>2</v>
      </c>
      <c r="C20">
        <v>3.6685666666666665</v>
      </c>
      <c r="D20">
        <v>0</v>
      </c>
      <c r="E20">
        <f t="shared" si="1"/>
        <v>4</v>
      </c>
      <c r="F20">
        <f t="shared" si="2"/>
        <v>0</v>
      </c>
      <c r="G20" s="2">
        <v>8.51</v>
      </c>
      <c r="H20" s="2" t="s">
        <v>159</v>
      </c>
      <c r="I20" t="s">
        <v>159</v>
      </c>
      <c r="J20">
        <v>0</v>
      </c>
      <c r="K20" s="2">
        <v>1.5</v>
      </c>
      <c r="L20" s="2" t="s">
        <v>159</v>
      </c>
      <c r="M20">
        <f t="shared" si="0"/>
        <v>1.2836058899258246E-4</v>
      </c>
      <c r="N20">
        <f t="shared" si="3"/>
        <v>0</v>
      </c>
      <c r="O20">
        <f t="shared" si="4"/>
        <v>0</v>
      </c>
      <c r="P20">
        <v>0</v>
      </c>
      <c r="Q20">
        <f t="shared" si="7"/>
        <v>0</v>
      </c>
      <c r="R20">
        <f t="shared" si="5"/>
        <v>5.0000000000000001E-3</v>
      </c>
      <c r="S20">
        <f t="shared" si="6"/>
        <v>5.0000000000000001E-4</v>
      </c>
      <c r="T20" t="s">
        <v>171</v>
      </c>
    </row>
    <row r="21" spans="1:21" x14ac:dyDescent="0.2">
      <c r="A21" t="s">
        <v>20</v>
      </c>
      <c r="B21">
        <v>2</v>
      </c>
      <c r="C21">
        <v>3.8106333333333331</v>
      </c>
      <c r="D21">
        <v>0</v>
      </c>
      <c r="E21">
        <f t="shared" si="1"/>
        <v>4</v>
      </c>
      <c r="F21">
        <f t="shared" si="2"/>
        <v>0</v>
      </c>
      <c r="G21" s="2">
        <v>11.02</v>
      </c>
      <c r="H21" s="2" t="s">
        <v>159</v>
      </c>
      <c r="I21" t="s">
        <v>159</v>
      </c>
      <c r="J21">
        <v>0</v>
      </c>
      <c r="K21" s="2">
        <v>2.15</v>
      </c>
      <c r="L21" s="2" t="s">
        <v>159</v>
      </c>
      <c r="M21">
        <f t="shared" si="0"/>
        <v>8.9553899297150556E-5</v>
      </c>
      <c r="N21">
        <f t="shared" si="3"/>
        <v>0</v>
      </c>
      <c r="O21">
        <f t="shared" si="4"/>
        <v>0</v>
      </c>
      <c r="P21">
        <v>0</v>
      </c>
      <c r="Q21">
        <f t="shared" si="7"/>
        <v>0</v>
      </c>
      <c r="R21">
        <f t="shared" si="5"/>
        <v>5.0000000000000001E-3</v>
      </c>
      <c r="S21">
        <f t="shared" si="6"/>
        <v>5.0000000000000001E-4</v>
      </c>
      <c r="T21" t="s">
        <v>171</v>
      </c>
    </row>
    <row r="22" spans="1:21" x14ac:dyDescent="0.2">
      <c r="A22" t="s">
        <v>21</v>
      </c>
      <c r="B22">
        <v>2</v>
      </c>
      <c r="C22">
        <v>0</v>
      </c>
      <c r="D22">
        <v>0</v>
      </c>
      <c r="E22">
        <f t="shared" si="1"/>
        <v>0</v>
      </c>
      <c r="F22">
        <f t="shared" si="2"/>
        <v>0</v>
      </c>
      <c r="G22" s="2">
        <v>8.52</v>
      </c>
      <c r="H22" s="2" t="s">
        <v>159</v>
      </c>
      <c r="I22" t="s">
        <v>159</v>
      </c>
      <c r="J22">
        <v>0</v>
      </c>
      <c r="K22" s="2" t="s">
        <v>159</v>
      </c>
      <c r="L22" s="2" t="s">
        <v>159</v>
      </c>
      <c r="M22">
        <f t="shared" si="0"/>
        <v>2.2598695245172969E-5</v>
      </c>
      <c r="N22">
        <f t="shared" si="3"/>
        <v>0</v>
      </c>
      <c r="O22">
        <f t="shared" si="4"/>
        <v>0</v>
      </c>
      <c r="P22">
        <v>0</v>
      </c>
      <c r="Q22">
        <f t="shared" si="7"/>
        <v>0</v>
      </c>
      <c r="R22">
        <f t="shared" si="5"/>
        <v>5.0000000000000001E-3</v>
      </c>
      <c r="S22">
        <f t="shared" si="6"/>
        <v>5.0000000000000001E-4</v>
      </c>
    </row>
    <row r="23" spans="1:21" x14ac:dyDescent="0.2">
      <c r="A23" t="s">
        <v>22</v>
      </c>
      <c r="B23">
        <v>2</v>
      </c>
      <c r="C23">
        <v>82.709000000000003</v>
      </c>
      <c r="D23">
        <v>6515.0666666666657</v>
      </c>
      <c r="E23">
        <f t="shared" si="1"/>
        <v>83</v>
      </c>
      <c r="F23">
        <f t="shared" si="2"/>
        <v>6516</v>
      </c>
      <c r="G23" s="2">
        <v>8.51</v>
      </c>
      <c r="H23" s="2" t="s">
        <v>159</v>
      </c>
      <c r="I23" t="s">
        <v>159</v>
      </c>
      <c r="J23">
        <v>0</v>
      </c>
      <c r="K23" s="2">
        <v>1.5</v>
      </c>
      <c r="L23" s="2" t="s">
        <v>159</v>
      </c>
      <c r="M23">
        <f t="shared" si="0"/>
        <v>1.2836058899258246E-4</v>
      </c>
      <c r="N23">
        <f t="shared" si="3"/>
        <v>0</v>
      </c>
      <c r="O23">
        <f t="shared" si="4"/>
        <v>0</v>
      </c>
      <c r="P23">
        <v>0</v>
      </c>
      <c r="Q23">
        <f t="shared" si="7"/>
        <v>0</v>
      </c>
      <c r="R23">
        <f t="shared" si="5"/>
        <v>5.0000000000000001E-3</v>
      </c>
      <c r="S23">
        <f t="shared" si="6"/>
        <v>5.0000000000000001E-4</v>
      </c>
      <c r="T23" t="s">
        <v>171</v>
      </c>
    </row>
    <row r="24" spans="1:21" x14ac:dyDescent="0.2">
      <c r="A24" t="s">
        <v>23</v>
      </c>
      <c r="B24">
        <v>2</v>
      </c>
      <c r="C24">
        <v>6.2848333333333324</v>
      </c>
      <c r="D24">
        <v>2272.6</v>
      </c>
      <c r="E24">
        <f t="shared" si="1"/>
        <v>7</v>
      </c>
      <c r="F24">
        <f t="shared" si="2"/>
        <v>2273</v>
      </c>
      <c r="G24" s="2">
        <v>8.51</v>
      </c>
      <c r="H24" s="2" t="s">
        <v>159</v>
      </c>
      <c r="I24" t="s">
        <v>159</v>
      </c>
      <c r="J24">
        <v>0</v>
      </c>
      <c r="K24" s="2">
        <v>9</v>
      </c>
      <c r="L24" s="2" t="s">
        <v>159</v>
      </c>
      <c r="M24">
        <f t="shared" si="0"/>
        <v>2.1393431498763742E-5</v>
      </c>
      <c r="N24">
        <f t="shared" si="3"/>
        <v>0</v>
      </c>
      <c r="O24">
        <f t="shared" si="4"/>
        <v>0</v>
      </c>
      <c r="P24">
        <v>0</v>
      </c>
      <c r="Q24">
        <f t="shared" si="7"/>
        <v>0</v>
      </c>
      <c r="R24">
        <f t="shared" si="5"/>
        <v>5.0000000000000001E-3</v>
      </c>
      <c r="S24">
        <f t="shared" si="6"/>
        <v>5.0000000000000001E-4</v>
      </c>
      <c r="T24" t="s">
        <v>171</v>
      </c>
    </row>
    <row r="25" spans="1:21" x14ac:dyDescent="0.2">
      <c r="A25" t="s">
        <v>24</v>
      </c>
      <c r="B25">
        <v>2</v>
      </c>
      <c r="C25">
        <v>2.6442666666666668</v>
      </c>
      <c r="D25">
        <v>0</v>
      </c>
      <c r="E25">
        <f t="shared" si="1"/>
        <v>3</v>
      </c>
      <c r="F25">
        <f t="shared" si="2"/>
        <v>0</v>
      </c>
      <c r="G25" s="2">
        <v>2.82</v>
      </c>
      <c r="H25" s="2" t="s">
        <v>159</v>
      </c>
      <c r="I25" t="s">
        <v>159</v>
      </c>
      <c r="J25">
        <v>0</v>
      </c>
      <c r="K25" s="2">
        <v>2.2200000000000002</v>
      </c>
      <c r="L25" s="2" t="s">
        <v>159</v>
      </c>
      <c r="M25">
        <f t="shared" si="0"/>
        <v>8.6730127697690846E-5</v>
      </c>
      <c r="N25">
        <f t="shared" si="3"/>
        <v>0</v>
      </c>
      <c r="O25">
        <f t="shared" si="4"/>
        <v>0</v>
      </c>
      <c r="P25">
        <v>0</v>
      </c>
      <c r="Q25">
        <f t="shared" si="7"/>
        <v>0</v>
      </c>
      <c r="R25">
        <f t="shared" si="5"/>
        <v>5.0000000000000001E-3</v>
      </c>
      <c r="S25">
        <f t="shared" si="6"/>
        <v>5.0000000000000001E-4</v>
      </c>
      <c r="T25" t="s">
        <v>171</v>
      </c>
    </row>
    <row r="26" spans="1:21" x14ac:dyDescent="0.2">
      <c r="A26" t="s">
        <v>25</v>
      </c>
      <c r="B26">
        <v>2</v>
      </c>
      <c r="C26">
        <v>6.5973666666666659</v>
      </c>
      <c r="D26">
        <v>1051.7</v>
      </c>
      <c r="E26">
        <f t="shared" si="1"/>
        <v>7</v>
      </c>
      <c r="F26">
        <f t="shared" si="2"/>
        <v>1052</v>
      </c>
      <c r="G26" s="2">
        <v>5.88</v>
      </c>
      <c r="H26" s="2">
        <v>7.71</v>
      </c>
      <c r="I26" t="s">
        <v>159</v>
      </c>
      <c r="J26">
        <v>0</v>
      </c>
      <c r="K26" s="2" t="s">
        <v>159</v>
      </c>
      <c r="L26" s="2" t="s">
        <v>159</v>
      </c>
      <c r="M26">
        <f t="shared" si="0"/>
        <v>3.2745048212393481E-5</v>
      </c>
      <c r="N26">
        <f t="shared" si="3"/>
        <v>2.4972877235910985E-5</v>
      </c>
      <c r="O26">
        <f t="shared" si="4"/>
        <v>3.7530666931683367E-3</v>
      </c>
      <c r="P26">
        <v>0</v>
      </c>
      <c r="Q26">
        <f t="shared" si="7"/>
        <v>3.7530666931683367E-3</v>
      </c>
      <c r="R26">
        <f t="shared" si="5"/>
        <v>5.0000000000000001E-3</v>
      </c>
      <c r="S26">
        <f t="shared" si="6"/>
        <v>5.0000000000000001E-4</v>
      </c>
    </row>
    <row r="27" spans="1:21" x14ac:dyDescent="0.2">
      <c r="A27" t="s">
        <v>26</v>
      </c>
      <c r="B27">
        <v>2</v>
      </c>
      <c r="C27">
        <v>14.673333333333332</v>
      </c>
      <c r="D27">
        <v>16881.666666666668</v>
      </c>
      <c r="E27">
        <f t="shared" si="1"/>
        <v>15</v>
      </c>
      <c r="F27">
        <f t="shared" si="2"/>
        <v>16882</v>
      </c>
      <c r="G27" s="2">
        <v>11.02</v>
      </c>
      <c r="H27" s="2">
        <v>14.78</v>
      </c>
      <c r="I27">
        <v>31.25</v>
      </c>
      <c r="J27">
        <f>IF(I27="NaN","NaN",I27/3600)</f>
        <v>8.6805555555555559E-3</v>
      </c>
      <c r="K27" s="2">
        <v>1</v>
      </c>
      <c r="L27" s="2">
        <v>0.5</v>
      </c>
      <c r="M27">
        <f t="shared" si="0"/>
        <v>1.9254088348887369E-4</v>
      </c>
      <c r="N27">
        <f t="shared" si="3"/>
        <v>3.8508176697774738E-4</v>
      </c>
      <c r="O27">
        <f t="shared" si="4"/>
        <v>0.43339669267455538</v>
      </c>
      <c r="P27">
        <v>0</v>
      </c>
      <c r="Q27">
        <f t="shared" si="7"/>
        <v>0.43339669267455538</v>
      </c>
      <c r="R27">
        <f t="shared" si="5"/>
        <v>5.0000000000000001E-3</v>
      </c>
      <c r="S27">
        <f t="shared" si="6"/>
        <v>5.0000000000000001E-4</v>
      </c>
      <c r="T27" t="s">
        <v>171</v>
      </c>
      <c r="U27" t="s">
        <v>167</v>
      </c>
    </row>
    <row r="28" spans="1:21" x14ac:dyDescent="0.2">
      <c r="A28" t="s">
        <v>27</v>
      </c>
      <c r="B28">
        <v>2</v>
      </c>
      <c r="C28">
        <v>34.422666666666665</v>
      </c>
      <c r="D28">
        <v>269196.66666666669</v>
      </c>
      <c r="E28">
        <f t="shared" si="1"/>
        <v>35</v>
      </c>
      <c r="F28">
        <f t="shared" si="2"/>
        <v>269197</v>
      </c>
      <c r="G28" s="2">
        <v>8.9</v>
      </c>
      <c r="H28" s="2">
        <v>21.88</v>
      </c>
      <c r="I28" t="s">
        <v>159</v>
      </c>
      <c r="J28">
        <v>0</v>
      </c>
      <c r="K28" s="2" t="s">
        <v>159</v>
      </c>
      <c r="L28" s="2" t="s">
        <v>159</v>
      </c>
      <c r="M28">
        <f t="shared" si="0"/>
        <v>2.1633807133581313E-5</v>
      </c>
      <c r="N28">
        <f t="shared" si="3"/>
        <v>8.7998575634768598E-6</v>
      </c>
      <c r="O28">
        <f t="shared" si="4"/>
        <v>6.7682721614722288E-2</v>
      </c>
      <c r="P28">
        <v>0</v>
      </c>
      <c r="Q28">
        <f t="shared" si="7"/>
        <v>6.7682721614722288E-2</v>
      </c>
      <c r="R28">
        <f t="shared" si="5"/>
        <v>5.0000000000000001E-3</v>
      </c>
      <c r="S28">
        <f t="shared" si="6"/>
        <v>5.0000000000000001E-4</v>
      </c>
    </row>
    <row r="29" spans="1:21" x14ac:dyDescent="0.2">
      <c r="A29" t="s">
        <v>28</v>
      </c>
      <c r="B29">
        <v>2</v>
      </c>
      <c r="C29">
        <v>3.1562999999999999</v>
      </c>
      <c r="D29">
        <v>93738.333333333328</v>
      </c>
      <c r="E29">
        <f t="shared" si="1"/>
        <v>4</v>
      </c>
      <c r="F29">
        <f t="shared" si="2"/>
        <v>93739</v>
      </c>
      <c r="G29" s="2">
        <v>4.72</v>
      </c>
      <c r="H29" s="2">
        <v>46.9</v>
      </c>
      <c r="I29" t="s">
        <v>159</v>
      </c>
      <c r="J29">
        <v>0</v>
      </c>
      <c r="K29" s="2" t="s">
        <v>159</v>
      </c>
      <c r="L29" s="2" t="s">
        <v>159</v>
      </c>
      <c r="M29">
        <f t="shared" si="0"/>
        <v>4.0792560061202058E-5</v>
      </c>
      <c r="N29">
        <f t="shared" si="3"/>
        <v>4.1053493281209746E-6</v>
      </c>
      <c r="O29">
        <f t="shared" si="4"/>
        <v>9.6207835167183009E-2</v>
      </c>
      <c r="P29">
        <v>0</v>
      </c>
      <c r="Q29">
        <f t="shared" si="7"/>
        <v>9.6207835167183009E-2</v>
      </c>
      <c r="R29">
        <f t="shared" si="5"/>
        <v>5.0000000000000001E-3</v>
      </c>
      <c r="S29">
        <f t="shared" si="6"/>
        <v>5.0000000000000001E-4</v>
      </c>
    </row>
    <row r="30" spans="1:21" x14ac:dyDescent="0.2">
      <c r="A30" t="s">
        <v>29</v>
      </c>
      <c r="B30">
        <v>2</v>
      </c>
      <c r="C30">
        <v>35.063333333333333</v>
      </c>
      <c r="D30">
        <v>91166</v>
      </c>
      <c r="E30">
        <f t="shared" si="1"/>
        <v>36</v>
      </c>
      <c r="F30">
        <f t="shared" si="2"/>
        <v>91166</v>
      </c>
      <c r="G30" s="2">
        <v>10.49</v>
      </c>
      <c r="H30" s="2">
        <v>6.96</v>
      </c>
      <c r="I30" t="s">
        <v>159</v>
      </c>
      <c r="J30">
        <v>0</v>
      </c>
      <c r="K30" s="2" t="s">
        <v>159</v>
      </c>
      <c r="L30" s="2" t="s">
        <v>159</v>
      </c>
      <c r="M30">
        <f t="shared" si="0"/>
        <v>1.8354707672914556E-5</v>
      </c>
      <c r="N30">
        <f t="shared" si="3"/>
        <v>2.7663920041504841E-5</v>
      </c>
      <c r="O30">
        <f t="shared" si="4"/>
        <v>7.0055803736217503E-2</v>
      </c>
      <c r="P30">
        <v>0</v>
      </c>
      <c r="Q30">
        <f t="shared" si="7"/>
        <v>7.0055803736217503E-2</v>
      </c>
      <c r="R30">
        <f t="shared" si="5"/>
        <v>5.0000000000000001E-3</v>
      </c>
      <c r="S30">
        <f t="shared" si="6"/>
        <v>5.0000000000000001E-4</v>
      </c>
    </row>
    <row r="31" spans="1:21" x14ac:dyDescent="0.2">
      <c r="A31" t="s">
        <v>30</v>
      </c>
      <c r="B31">
        <v>2</v>
      </c>
      <c r="C31">
        <v>2.8157666666666668</v>
      </c>
      <c r="D31">
        <v>2192.4666666666667</v>
      </c>
      <c r="E31">
        <f t="shared" si="1"/>
        <v>3</v>
      </c>
      <c r="F31">
        <f t="shared" si="2"/>
        <v>2193</v>
      </c>
      <c r="G31" s="2">
        <v>4.6500000000000004</v>
      </c>
      <c r="H31" s="2">
        <v>13.79</v>
      </c>
      <c r="I31" t="s">
        <v>159</v>
      </c>
      <c r="J31">
        <v>0</v>
      </c>
      <c r="K31" s="2" t="s">
        <v>159</v>
      </c>
      <c r="L31" s="2" t="s">
        <v>159</v>
      </c>
      <c r="M31">
        <f t="shared" si="0"/>
        <v>4.1406641610510465E-5</v>
      </c>
      <c r="N31">
        <f t="shared" si="3"/>
        <v>1.3962355582949507E-5</v>
      </c>
      <c r="O31">
        <f t="shared" si="4"/>
        <v>1.020648193113609E-2</v>
      </c>
      <c r="P31">
        <v>0</v>
      </c>
      <c r="Q31">
        <f t="shared" si="7"/>
        <v>1.020648193113609E-2</v>
      </c>
      <c r="R31">
        <f t="shared" si="5"/>
        <v>5.0000000000000001E-3</v>
      </c>
      <c r="S31">
        <f t="shared" si="6"/>
        <v>5.0000000000000001E-4</v>
      </c>
    </row>
    <row r="32" spans="1:21" x14ac:dyDescent="0.2">
      <c r="A32" t="s">
        <v>31</v>
      </c>
      <c r="B32">
        <v>2</v>
      </c>
      <c r="C32" s="4">
        <v>0</v>
      </c>
      <c r="D32" s="4">
        <v>0</v>
      </c>
      <c r="E32">
        <f t="shared" si="1"/>
        <v>0</v>
      </c>
      <c r="F32">
        <f t="shared" si="2"/>
        <v>0</v>
      </c>
      <c r="G32" s="2" t="s">
        <v>159</v>
      </c>
      <c r="H32" s="2" t="s">
        <v>159</v>
      </c>
      <c r="I32" t="s">
        <v>159</v>
      </c>
      <c r="J32">
        <v>0</v>
      </c>
      <c r="K32" s="2" t="s">
        <v>159</v>
      </c>
      <c r="L32" s="2" t="s">
        <v>159</v>
      </c>
      <c r="M32">
        <f t="shared" si="0"/>
        <v>0</v>
      </c>
      <c r="N32">
        <f t="shared" si="3"/>
        <v>0</v>
      </c>
      <c r="O32">
        <f t="shared" si="4"/>
        <v>0</v>
      </c>
      <c r="P32">
        <v>0</v>
      </c>
      <c r="Q32">
        <f t="shared" si="7"/>
        <v>0</v>
      </c>
      <c r="R32">
        <f t="shared" si="5"/>
        <v>5.0000000000000001E-3</v>
      </c>
      <c r="S32">
        <f t="shared" si="6"/>
        <v>5.0000000000000001E-4</v>
      </c>
    </row>
    <row r="33" spans="1:21" x14ac:dyDescent="0.2">
      <c r="A33" t="s">
        <v>32</v>
      </c>
      <c r="B33">
        <v>2</v>
      </c>
      <c r="C33">
        <v>0.6539666666666667</v>
      </c>
      <c r="D33">
        <v>0</v>
      </c>
      <c r="E33">
        <f t="shared" si="1"/>
        <v>1</v>
      </c>
      <c r="F33">
        <f t="shared" si="2"/>
        <v>0</v>
      </c>
      <c r="G33" s="2">
        <v>9.07</v>
      </c>
      <c r="H33" s="2">
        <v>71.62</v>
      </c>
      <c r="I33">
        <v>286.68</v>
      </c>
      <c r="J33">
        <f t="shared" ref="J33:J56" si="8">IF(I33="NaN","NaN",I33/3600)</f>
        <v>7.9633333333333334E-2</v>
      </c>
      <c r="K33" s="2">
        <v>3.13</v>
      </c>
      <c r="L33" s="2" t="s">
        <v>159</v>
      </c>
      <c r="M33">
        <f t="shared" si="0"/>
        <v>6.1514659261620983E-5</v>
      </c>
      <c r="N33">
        <f t="shared" si="3"/>
        <v>2.6883675438267758E-6</v>
      </c>
      <c r="O33">
        <f t="shared" si="4"/>
        <v>0</v>
      </c>
      <c r="P33">
        <v>0</v>
      </c>
      <c r="Q33">
        <f t="shared" si="7"/>
        <v>7.9633333333333334E-2</v>
      </c>
      <c r="R33">
        <f t="shared" si="5"/>
        <v>5.0000000000000001E-3</v>
      </c>
      <c r="S33">
        <f t="shared" si="6"/>
        <v>5.0000000000000001E-4</v>
      </c>
      <c r="T33" t="s">
        <v>171</v>
      </c>
    </row>
    <row r="34" spans="1:21" x14ac:dyDescent="0.2">
      <c r="A34" t="s">
        <v>33</v>
      </c>
      <c r="B34">
        <v>2</v>
      </c>
      <c r="C34">
        <v>11.573666666666668</v>
      </c>
      <c r="D34">
        <v>11585.333333333334</v>
      </c>
      <c r="E34">
        <f t="shared" si="1"/>
        <v>12</v>
      </c>
      <c r="F34">
        <f t="shared" si="2"/>
        <v>11586</v>
      </c>
      <c r="G34" s="2">
        <v>9.07</v>
      </c>
      <c r="H34" s="2">
        <v>71.62</v>
      </c>
      <c r="I34">
        <v>286.68</v>
      </c>
      <c r="J34">
        <f t="shared" si="8"/>
        <v>7.9633333333333334E-2</v>
      </c>
      <c r="K34" s="2">
        <v>3.13</v>
      </c>
      <c r="L34" s="2" t="s">
        <v>159</v>
      </c>
      <c r="M34">
        <f t="shared" ref="M34:M65" si="9">IF(K34&lt;&gt;"NaN",LN(2)/K34/3600,IF(G34&lt;&gt;"NaN",LN(2)/G34/3600,0))</f>
        <v>6.1514659261620983E-5</v>
      </c>
      <c r="N34">
        <f t="shared" ref="N34:N65" si="10">IF(L34&lt;&gt;"NaN",LN(2)/L34/3600,IF(H34&lt;&gt;"NaN",LN(2)/H34/3600,0))</f>
        <v>2.6883675438267758E-6</v>
      </c>
      <c r="O34">
        <f t="shared" si="4"/>
        <v>2.5956188635647523E-3</v>
      </c>
      <c r="P34">
        <v>0</v>
      </c>
      <c r="Q34">
        <f t="shared" si="7"/>
        <v>2.5956188635647523E-3</v>
      </c>
      <c r="R34">
        <f t="shared" si="5"/>
        <v>5.0000000000000001E-3</v>
      </c>
      <c r="S34">
        <f t="shared" si="6"/>
        <v>5.0000000000000001E-4</v>
      </c>
      <c r="T34" t="s">
        <v>171</v>
      </c>
    </row>
    <row r="35" spans="1:21" x14ac:dyDescent="0.2">
      <c r="A35" t="s">
        <v>34</v>
      </c>
      <c r="B35">
        <v>2</v>
      </c>
      <c r="C35">
        <v>17.175666666666665</v>
      </c>
      <c r="D35">
        <v>0</v>
      </c>
      <c r="E35">
        <f t="shared" si="1"/>
        <v>18</v>
      </c>
      <c r="F35">
        <f t="shared" si="2"/>
        <v>0</v>
      </c>
      <c r="G35" s="2">
        <v>0.43</v>
      </c>
      <c r="H35" s="2">
        <v>22.53</v>
      </c>
      <c r="I35">
        <v>65.45</v>
      </c>
      <c r="J35">
        <f t="shared" si="8"/>
        <v>1.8180555555555557E-2</v>
      </c>
      <c r="K35" s="2">
        <v>3.64</v>
      </c>
      <c r="L35" s="2">
        <v>1</v>
      </c>
      <c r="M35">
        <f t="shared" si="9"/>
        <v>5.289584711232793E-5</v>
      </c>
      <c r="N35">
        <f t="shared" si="10"/>
        <v>1.9254088348887369E-4</v>
      </c>
      <c r="O35">
        <f t="shared" si="4"/>
        <v>0</v>
      </c>
      <c r="P35">
        <v>0</v>
      </c>
      <c r="Q35">
        <f t="shared" si="7"/>
        <v>1.8180555555555557E-2</v>
      </c>
      <c r="R35">
        <f t="shared" si="5"/>
        <v>5.0000000000000001E-3</v>
      </c>
      <c r="S35">
        <f t="shared" si="6"/>
        <v>5.0000000000000001E-4</v>
      </c>
      <c r="T35" t="s">
        <v>171</v>
      </c>
      <c r="U35" t="s">
        <v>168</v>
      </c>
    </row>
    <row r="36" spans="1:21" x14ac:dyDescent="0.2">
      <c r="A36" t="s">
        <v>35</v>
      </c>
      <c r="B36">
        <v>2</v>
      </c>
      <c r="C36">
        <v>9.8394333333333339</v>
      </c>
      <c r="D36">
        <v>34050</v>
      </c>
      <c r="E36">
        <f t="shared" si="1"/>
        <v>10</v>
      </c>
      <c r="F36">
        <f t="shared" si="2"/>
        <v>34050</v>
      </c>
      <c r="G36" s="2">
        <v>5.91</v>
      </c>
      <c r="H36" s="2">
        <v>82.29</v>
      </c>
      <c r="I36">
        <v>61.88</v>
      </c>
      <c r="J36">
        <f t="shared" si="8"/>
        <v>1.7188888888888889E-2</v>
      </c>
      <c r="K36" s="2" t="s">
        <v>159</v>
      </c>
      <c r="L36" s="2" t="s">
        <v>159</v>
      </c>
      <c r="M36">
        <f t="shared" si="9"/>
        <v>3.2578829693548849E-5</v>
      </c>
      <c r="N36">
        <f t="shared" si="10"/>
        <v>2.3397847063904934E-6</v>
      </c>
      <c r="O36">
        <f t="shared" si="4"/>
        <v>7.96696692525963E-3</v>
      </c>
      <c r="P36">
        <v>0</v>
      </c>
      <c r="Q36">
        <f t="shared" si="7"/>
        <v>7.96696692525963E-3</v>
      </c>
      <c r="R36">
        <f t="shared" si="5"/>
        <v>5.0000000000000001E-3</v>
      </c>
      <c r="S36">
        <f t="shared" si="6"/>
        <v>5.0000000000000001E-4</v>
      </c>
    </row>
    <row r="37" spans="1:21" x14ac:dyDescent="0.2">
      <c r="A37" t="s">
        <v>36</v>
      </c>
      <c r="B37">
        <v>2</v>
      </c>
      <c r="C37">
        <v>2.8152333333333335</v>
      </c>
      <c r="D37">
        <v>1958.4166666666667</v>
      </c>
      <c r="E37">
        <f t="shared" si="1"/>
        <v>3</v>
      </c>
      <c r="F37">
        <f t="shared" si="2"/>
        <v>1959</v>
      </c>
      <c r="G37" s="2">
        <v>5.91</v>
      </c>
      <c r="H37" s="2">
        <v>82.29</v>
      </c>
      <c r="I37">
        <v>61.88</v>
      </c>
      <c r="J37">
        <f t="shared" si="8"/>
        <v>1.7188888888888889E-2</v>
      </c>
      <c r="K37" s="2" t="s">
        <v>159</v>
      </c>
      <c r="L37" s="2" t="s">
        <v>159</v>
      </c>
      <c r="M37">
        <f t="shared" si="9"/>
        <v>3.2578829693548849E-5</v>
      </c>
      <c r="N37">
        <f t="shared" si="10"/>
        <v>2.3397847063904934E-6</v>
      </c>
      <c r="O37">
        <f t="shared" si="4"/>
        <v>1.5278794132729922E-3</v>
      </c>
      <c r="P37">
        <v>0</v>
      </c>
      <c r="Q37">
        <f t="shared" si="7"/>
        <v>1.5278794132729922E-3</v>
      </c>
      <c r="R37">
        <f t="shared" si="5"/>
        <v>5.0000000000000001E-3</v>
      </c>
      <c r="S37">
        <f t="shared" si="6"/>
        <v>5.0000000000000001E-4</v>
      </c>
    </row>
    <row r="38" spans="1:21" x14ac:dyDescent="0.2">
      <c r="A38" t="s">
        <v>37</v>
      </c>
      <c r="B38">
        <v>2</v>
      </c>
      <c r="C38">
        <v>22.294333333333331</v>
      </c>
      <c r="D38">
        <v>0</v>
      </c>
      <c r="E38">
        <f t="shared" si="1"/>
        <v>23</v>
      </c>
      <c r="F38">
        <f t="shared" si="2"/>
        <v>0</v>
      </c>
      <c r="G38" s="2">
        <v>2.08</v>
      </c>
      <c r="H38" s="2">
        <v>6.74</v>
      </c>
      <c r="I38">
        <v>7.61</v>
      </c>
      <c r="J38">
        <f t="shared" si="8"/>
        <v>2.1138888888888891E-3</v>
      </c>
      <c r="K38" s="2">
        <v>3.28</v>
      </c>
      <c r="L38" s="2" t="s">
        <v>159</v>
      </c>
      <c r="M38">
        <f t="shared" si="9"/>
        <v>5.870148886855905E-5</v>
      </c>
      <c r="N38">
        <f t="shared" si="10"/>
        <v>2.856689666007028E-5</v>
      </c>
      <c r="O38">
        <f t="shared" si="4"/>
        <v>0</v>
      </c>
      <c r="P38">
        <v>0</v>
      </c>
      <c r="Q38">
        <f t="shared" si="7"/>
        <v>2.1138888888888891E-3</v>
      </c>
      <c r="R38">
        <f t="shared" si="5"/>
        <v>5.0000000000000001E-3</v>
      </c>
      <c r="S38">
        <f t="shared" si="6"/>
        <v>5.0000000000000001E-4</v>
      </c>
      <c r="T38" s="3" t="s">
        <v>171</v>
      </c>
    </row>
    <row r="39" spans="1:21" x14ac:dyDescent="0.2">
      <c r="A39" t="s">
        <v>38</v>
      </c>
      <c r="B39">
        <v>2</v>
      </c>
      <c r="C39">
        <v>16.635999999999999</v>
      </c>
      <c r="D39">
        <v>142446.66666666666</v>
      </c>
      <c r="E39">
        <f t="shared" si="1"/>
        <v>17</v>
      </c>
      <c r="F39">
        <f t="shared" si="2"/>
        <v>142447</v>
      </c>
      <c r="G39" s="2">
        <v>6.27</v>
      </c>
      <c r="H39" s="2">
        <v>163.37</v>
      </c>
      <c r="I39">
        <v>508.37</v>
      </c>
      <c r="J39">
        <f t="shared" si="8"/>
        <v>0.14121388888888889</v>
      </c>
      <c r="K39" s="2" t="s">
        <v>159</v>
      </c>
      <c r="L39" s="2" t="s">
        <v>159</v>
      </c>
      <c r="M39">
        <f t="shared" si="9"/>
        <v>3.0708274878608249E-5</v>
      </c>
      <c r="N39">
        <f t="shared" si="10"/>
        <v>1.1785571615894822E-6</v>
      </c>
      <c r="O39">
        <f t="shared" si="4"/>
        <v>9.8754077645257041E-3</v>
      </c>
      <c r="P39">
        <v>0</v>
      </c>
      <c r="Q39">
        <f t="shared" si="7"/>
        <v>9.8754077645257041E-3</v>
      </c>
      <c r="R39">
        <f t="shared" si="5"/>
        <v>5.0000000000000001E-3</v>
      </c>
      <c r="S39">
        <f t="shared" si="6"/>
        <v>5.0000000000000001E-4</v>
      </c>
    </row>
    <row r="40" spans="1:21" x14ac:dyDescent="0.2">
      <c r="A40" t="s">
        <v>39</v>
      </c>
      <c r="B40">
        <v>2</v>
      </c>
      <c r="C40">
        <v>8.3883666666666681</v>
      </c>
      <c r="D40">
        <v>26981.333333333332</v>
      </c>
      <c r="E40">
        <f t="shared" si="1"/>
        <v>9</v>
      </c>
      <c r="F40">
        <f t="shared" si="2"/>
        <v>26982</v>
      </c>
      <c r="G40" s="2">
        <v>6.4</v>
      </c>
      <c r="H40" s="2">
        <v>31.75</v>
      </c>
      <c r="I40">
        <v>76.63</v>
      </c>
      <c r="J40">
        <f t="shared" si="8"/>
        <v>2.128611111111111E-2</v>
      </c>
      <c r="K40" s="2" t="s">
        <v>159</v>
      </c>
      <c r="L40" s="2" t="s">
        <v>159</v>
      </c>
      <c r="M40">
        <f t="shared" si="9"/>
        <v>3.0084513045136511E-5</v>
      </c>
      <c r="N40">
        <f t="shared" si="10"/>
        <v>6.0642797949251564E-6</v>
      </c>
      <c r="O40">
        <f t="shared" si="4"/>
        <v>1.8180710825185617E-2</v>
      </c>
      <c r="P40">
        <v>0</v>
      </c>
      <c r="Q40">
        <f t="shared" si="7"/>
        <v>1.8180710825185617E-2</v>
      </c>
      <c r="R40">
        <f t="shared" si="5"/>
        <v>5.0000000000000001E-3</v>
      </c>
      <c r="S40">
        <f t="shared" si="6"/>
        <v>5.0000000000000001E-4</v>
      </c>
    </row>
    <row r="41" spans="1:21" x14ac:dyDescent="0.2">
      <c r="A41" t="s">
        <v>40</v>
      </c>
      <c r="B41">
        <v>2</v>
      </c>
      <c r="C41">
        <v>23.374666666666666</v>
      </c>
      <c r="D41">
        <v>88137.333333333328</v>
      </c>
      <c r="E41">
        <f t="shared" si="1"/>
        <v>24</v>
      </c>
      <c r="F41">
        <f t="shared" si="2"/>
        <v>88138</v>
      </c>
      <c r="G41" s="2">
        <v>8.44</v>
      </c>
      <c r="H41" s="2">
        <v>361.84</v>
      </c>
      <c r="I41">
        <v>265.11</v>
      </c>
      <c r="J41">
        <f t="shared" si="8"/>
        <v>7.3641666666666675E-2</v>
      </c>
      <c r="K41" s="2" t="s">
        <v>159</v>
      </c>
      <c r="L41" s="2" t="s">
        <v>159</v>
      </c>
      <c r="M41">
        <f t="shared" si="9"/>
        <v>2.281290088730731E-5</v>
      </c>
      <c r="N41">
        <f t="shared" si="10"/>
        <v>5.3211608304464325E-7</v>
      </c>
      <c r="O41">
        <f t="shared" si="4"/>
        <v>1.954151971974532E-3</v>
      </c>
      <c r="P41">
        <v>0</v>
      </c>
      <c r="Q41">
        <f t="shared" si="7"/>
        <v>1.954151971974532E-3</v>
      </c>
      <c r="R41">
        <f t="shared" si="5"/>
        <v>5.0000000000000001E-3</v>
      </c>
      <c r="S41">
        <f t="shared" si="6"/>
        <v>5.0000000000000001E-4</v>
      </c>
    </row>
    <row r="42" spans="1:21" x14ac:dyDescent="0.2">
      <c r="A42" t="s">
        <v>41</v>
      </c>
      <c r="B42">
        <v>2</v>
      </c>
      <c r="C42">
        <v>28.179666666666666</v>
      </c>
      <c r="D42">
        <v>23751.333333333332</v>
      </c>
      <c r="E42">
        <f t="shared" si="1"/>
        <v>29</v>
      </c>
      <c r="F42">
        <f t="shared" si="2"/>
        <v>23752</v>
      </c>
      <c r="G42" s="2">
        <v>2.08</v>
      </c>
      <c r="H42" s="2">
        <v>6.74</v>
      </c>
      <c r="I42">
        <v>7.61</v>
      </c>
      <c r="J42">
        <f t="shared" si="8"/>
        <v>2.1138888888888891E-3</v>
      </c>
      <c r="K42" s="2">
        <v>2.63</v>
      </c>
      <c r="L42" s="2" t="s">
        <v>159</v>
      </c>
      <c r="M42">
        <f t="shared" si="9"/>
        <v>7.3209461402613582E-5</v>
      </c>
      <c r="N42">
        <f t="shared" si="10"/>
        <v>2.856689666007028E-5</v>
      </c>
      <c r="O42">
        <f t="shared" si="4"/>
        <v>2.3397273429999633E-2</v>
      </c>
      <c r="P42">
        <v>0</v>
      </c>
      <c r="Q42">
        <f t="shared" si="7"/>
        <v>2.3397273429999633E-2</v>
      </c>
      <c r="R42">
        <f t="shared" si="5"/>
        <v>5.0000000000000001E-3</v>
      </c>
      <c r="S42">
        <f t="shared" si="6"/>
        <v>5.0000000000000001E-4</v>
      </c>
      <c r="T42" s="3" t="s">
        <v>171</v>
      </c>
    </row>
    <row r="43" spans="1:21" x14ac:dyDescent="0.2">
      <c r="A43" t="s">
        <v>42</v>
      </c>
      <c r="B43">
        <v>2</v>
      </c>
      <c r="C43">
        <v>24.541666666666668</v>
      </c>
      <c r="D43">
        <v>663263.33333333337</v>
      </c>
      <c r="E43">
        <f t="shared" si="1"/>
        <v>25</v>
      </c>
      <c r="F43">
        <f t="shared" si="2"/>
        <v>663264</v>
      </c>
      <c r="G43" s="2">
        <v>18.350000000000001</v>
      </c>
      <c r="H43" s="2">
        <v>76.88</v>
      </c>
      <c r="I43">
        <v>167.41</v>
      </c>
      <c r="J43">
        <f t="shared" si="8"/>
        <v>4.6502777777777775E-2</v>
      </c>
      <c r="K43" s="2" t="s">
        <v>159</v>
      </c>
      <c r="L43" s="2" t="s">
        <v>159</v>
      </c>
      <c r="M43">
        <f t="shared" si="9"/>
        <v>1.0492691198303743E-5</v>
      </c>
      <c r="N43">
        <f t="shared" si="10"/>
        <v>2.5044339683776497E-6</v>
      </c>
      <c r="O43">
        <f t="shared" si="4"/>
        <v>6.6444035664081344E-2</v>
      </c>
      <c r="P43">
        <v>0</v>
      </c>
      <c r="Q43">
        <f t="shared" si="7"/>
        <v>6.6444035664081344E-2</v>
      </c>
      <c r="R43">
        <f t="shared" si="5"/>
        <v>5.0000000000000001E-3</v>
      </c>
      <c r="S43">
        <f t="shared" si="6"/>
        <v>5.0000000000000001E-4</v>
      </c>
    </row>
    <row r="44" spans="1:21" x14ac:dyDescent="0.2">
      <c r="A44" t="s">
        <v>43</v>
      </c>
      <c r="B44">
        <v>2</v>
      </c>
      <c r="C44">
        <v>13.820333333333332</v>
      </c>
      <c r="D44">
        <v>60353.666666666664</v>
      </c>
      <c r="E44">
        <f t="shared" si="1"/>
        <v>14</v>
      </c>
      <c r="F44">
        <f t="shared" si="2"/>
        <v>60354</v>
      </c>
      <c r="G44" s="2">
        <v>6.29</v>
      </c>
      <c r="H44" s="2">
        <v>67.97</v>
      </c>
      <c r="I44">
        <v>351.83</v>
      </c>
      <c r="J44">
        <f t="shared" si="8"/>
        <v>9.7730555555555557E-2</v>
      </c>
      <c r="K44" s="2" t="s">
        <v>159</v>
      </c>
      <c r="L44" s="2" t="s">
        <v>159</v>
      </c>
      <c r="M44">
        <f t="shared" si="9"/>
        <v>3.0610633305067357E-5</v>
      </c>
      <c r="N44">
        <f t="shared" si="10"/>
        <v>2.8327333160052035E-6</v>
      </c>
      <c r="O44">
        <f t="shared" si="4"/>
        <v>1.2211913325298432E-2</v>
      </c>
      <c r="P44">
        <v>0</v>
      </c>
      <c r="Q44">
        <f t="shared" si="7"/>
        <v>1.2211913325298432E-2</v>
      </c>
      <c r="R44">
        <f t="shared" si="5"/>
        <v>5.0000000000000001E-3</v>
      </c>
      <c r="S44">
        <f t="shared" si="6"/>
        <v>5.0000000000000001E-4</v>
      </c>
    </row>
    <row r="45" spans="1:21" x14ac:dyDescent="0.2">
      <c r="A45" t="s">
        <v>44</v>
      </c>
      <c r="B45">
        <v>2</v>
      </c>
      <c r="C45">
        <v>0.34127666666666667</v>
      </c>
      <c r="D45">
        <v>872.39</v>
      </c>
      <c r="E45">
        <f t="shared" si="1"/>
        <v>1</v>
      </c>
      <c r="F45">
        <f t="shared" si="2"/>
        <v>873</v>
      </c>
      <c r="G45" s="2">
        <v>5.5</v>
      </c>
      <c r="H45" s="2">
        <v>20.82</v>
      </c>
      <c r="I45">
        <v>73.03</v>
      </c>
      <c r="J45">
        <f t="shared" si="8"/>
        <v>2.0286111111111112E-2</v>
      </c>
      <c r="K45" s="2">
        <v>2.74</v>
      </c>
      <c r="L45" s="2" t="s">
        <v>159</v>
      </c>
      <c r="M45">
        <f>IF(K45&lt;&gt;"NaN",LN(2)/K45/3600,IF(G45&lt;&gt;"NaN",LN(2)/G45/3600,0))</f>
        <v>7.0270395433895497E-5</v>
      </c>
      <c r="N45">
        <f>IF(L45&lt;&gt;"NaN",LN(2)/L45/3600,IF(H45&lt;&gt;"NaN",LN(2)/H45/3600,0))</f>
        <v>9.2478810513387937E-6</v>
      </c>
      <c r="O45">
        <f>IF(E45,(F45*N45)/E45,0)</f>
        <v>8.0734001578187664E-3</v>
      </c>
      <c r="P45">
        <v>0</v>
      </c>
      <c r="Q45">
        <f>IF(O45,O45,IF(P45,P45,J45))</f>
        <v>8.0734001578187664E-3</v>
      </c>
      <c r="R45">
        <f t="shared" si="5"/>
        <v>5.0000000000000001E-3</v>
      </c>
      <c r="S45">
        <f t="shared" si="6"/>
        <v>5.0000000000000001E-4</v>
      </c>
      <c r="T45" s="3" t="s">
        <v>171</v>
      </c>
    </row>
    <row r="46" spans="1:21" x14ac:dyDescent="0.2">
      <c r="A46" t="s">
        <v>45</v>
      </c>
      <c r="B46">
        <v>2</v>
      </c>
      <c r="C46">
        <v>2.1331833333333337</v>
      </c>
      <c r="D46">
        <v>73327</v>
      </c>
      <c r="E46">
        <f t="shared" si="1"/>
        <v>3</v>
      </c>
      <c r="F46">
        <f t="shared" si="2"/>
        <v>73327</v>
      </c>
      <c r="G46" s="2">
        <v>5.5</v>
      </c>
      <c r="H46" s="2">
        <v>20.82</v>
      </c>
      <c r="I46">
        <v>73.03</v>
      </c>
      <c r="J46">
        <f t="shared" si="8"/>
        <v>2.0286111111111112E-2</v>
      </c>
      <c r="K46" s="2" t="s">
        <v>159</v>
      </c>
      <c r="L46" s="2" t="s">
        <v>159</v>
      </c>
      <c r="M46">
        <f t="shared" si="9"/>
        <v>3.5007433361613398E-5</v>
      </c>
      <c r="N46">
        <f t="shared" si="10"/>
        <v>9.2478810513387937E-6</v>
      </c>
      <c r="O46">
        <f t="shared" si="4"/>
        <v>0.22603979128383991</v>
      </c>
      <c r="P46">
        <v>0</v>
      </c>
      <c r="Q46">
        <f t="shared" si="7"/>
        <v>0.22603979128383991</v>
      </c>
      <c r="R46">
        <f t="shared" si="5"/>
        <v>5.0000000000000001E-3</v>
      </c>
      <c r="S46">
        <f t="shared" si="6"/>
        <v>5.0000000000000001E-4</v>
      </c>
    </row>
    <row r="47" spans="1:21" x14ac:dyDescent="0.2">
      <c r="A47" t="s">
        <v>46</v>
      </c>
      <c r="B47">
        <v>2</v>
      </c>
      <c r="C47">
        <v>8.3040666666666656</v>
      </c>
      <c r="D47">
        <v>13239</v>
      </c>
      <c r="E47">
        <f t="shared" si="1"/>
        <v>9</v>
      </c>
      <c r="F47">
        <f t="shared" si="2"/>
        <v>13239</v>
      </c>
      <c r="G47" s="2">
        <v>5.5</v>
      </c>
      <c r="H47" s="2">
        <v>20.82</v>
      </c>
      <c r="I47">
        <v>73.03</v>
      </c>
      <c r="J47">
        <f t="shared" si="8"/>
        <v>2.0286111111111112E-2</v>
      </c>
      <c r="K47" s="2">
        <v>2.5</v>
      </c>
      <c r="L47" s="2">
        <v>1</v>
      </c>
      <c r="M47">
        <f t="shared" si="9"/>
        <v>7.7016353395549473E-5</v>
      </c>
      <c r="N47">
        <f t="shared" si="10"/>
        <v>1.9254088348887369E-4</v>
      </c>
      <c r="O47">
        <f t="shared" si="4"/>
        <v>0.28322763961213321</v>
      </c>
      <c r="P47">
        <v>0</v>
      </c>
      <c r="Q47">
        <f t="shared" si="7"/>
        <v>0.28322763961213321</v>
      </c>
      <c r="R47">
        <f t="shared" si="5"/>
        <v>5.0000000000000001E-3</v>
      </c>
      <c r="S47">
        <f t="shared" si="6"/>
        <v>5.0000000000000001E-4</v>
      </c>
      <c r="T47" s="3" t="s">
        <v>171</v>
      </c>
      <c r="U47" t="s">
        <v>166</v>
      </c>
    </row>
    <row r="48" spans="1:21" x14ac:dyDescent="0.2">
      <c r="A48" t="s">
        <v>47</v>
      </c>
      <c r="B48">
        <v>2</v>
      </c>
      <c r="C48">
        <v>3.27</v>
      </c>
      <c r="D48">
        <v>116170</v>
      </c>
      <c r="E48">
        <f t="shared" si="1"/>
        <v>4</v>
      </c>
      <c r="F48">
        <f t="shared" si="2"/>
        <v>116170</v>
      </c>
      <c r="G48" s="2">
        <v>10.19</v>
      </c>
      <c r="H48" s="2">
        <v>77.91</v>
      </c>
      <c r="I48">
        <v>344.26</v>
      </c>
      <c r="J48">
        <f t="shared" si="8"/>
        <v>9.562777777777777E-2</v>
      </c>
      <c r="K48" s="2" t="s">
        <v>159</v>
      </c>
      <c r="L48" s="2" t="s">
        <v>159</v>
      </c>
      <c r="M48">
        <f t="shared" si="9"/>
        <v>1.8895081794786426E-5</v>
      </c>
      <c r="N48">
        <f t="shared" si="10"/>
        <v>2.4713243933881878E-6</v>
      </c>
      <c r="O48">
        <f t="shared" si="4"/>
        <v>7.1773438694976446E-2</v>
      </c>
      <c r="P48">
        <v>0</v>
      </c>
      <c r="Q48">
        <f t="shared" si="7"/>
        <v>7.1773438694976446E-2</v>
      </c>
      <c r="R48">
        <f t="shared" si="5"/>
        <v>5.0000000000000001E-3</v>
      </c>
      <c r="S48">
        <f t="shared" si="6"/>
        <v>5.0000000000000001E-4</v>
      </c>
    </row>
    <row r="49" spans="1:21" x14ac:dyDescent="0.2">
      <c r="A49" t="s">
        <v>48</v>
      </c>
      <c r="B49">
        <v>2</v>
      </c>
      <c r="C49">
        <v>326.88333333333338</v>
      </c>
      <c r="D49">
        <v>2122833.3333333335</v>
      </c>
      <c r="E49">
        <f t="shared" si="1"/>
        <v>327</v>
      </c>
      <c r="F49">
        <f t="shared" si="2"/>
        <v>2122834</v>
      </c>
      <c r="G49" s="2">
        <v>7.0366666666666697</v>
      </c>
      <c r="H49" s="2">
        <v>145.82</v>
      </c>
      <c r="I49">
        <v>283.37</v>
      </c>
      <c r="J49">
        <f t="shared" si="8"/>
        <v>7.8713888888888889E-2</v>
      </c>
      <c r="K49" s="2">
        <v>9.8800000000000008</v>
      </c>
      <c r="L49" s="2" t="s">
        <v>159</v>
      </c>
      <c r="M49">
        <f t="shared" si="9"/>
        <v>1.9487943672962924E-5</v>
      </c>
      <c r="N49">
        <f t="shared" si="10"/>
        <v>1.3204010663069105E-6</v>
      </c>
      <c r="O49">
        <f t="shared" si="4"/>
        <v>8.571841826276955E-3</v>
      </c>
      <c r="P49">
        <v>0</v>
      </c>
      <c r="Q49">
        <f t="shared" si="7"/>
        <v>8.571841826276955E-3</v>
      </c>
      <c r="R49">
        <f t="shared" si="5"/>
        <v>5.0000000000000001E-3</v>
      </c>
      <c r="S49">
        <f t="shared" si="6"/>
        <v>5.0000000000000001E-4</v>
      </c>
      <c r="T49" s="3" t="s">
        <v>171</v>
      </c>
    </row>
    <row r="50" spans="1:21" x14ac:dyDescent="0.2">
      <c r="A50" t="s">
        <v>49</v>
      </c>
      <c r="B50">
        <v>2</v>
      </c>
      <c r="C50">
        <v>9.2417999999999996</v>
      </c>
      <c r="D50">
        <v>61903</v>
      </c>
      <c r="E50">
        <f t="shared" si="1"/>
        <v>10</v>
      </c>
      <c r="F50">
        <f t="shared" si="2"/>
        <v>61903</v>
      </c>
      <c r="G50" s="2">
        <v>15.64</v>
      </c>
      <c r="H50" s="2">
        <v>91.69</v>
      </c>
      <c r="I50">
        <v>90.27</v>
      </c>
      <c r="J50">
        <f t="shared" si="8"/>
        <v>2.5075E-2</v>
      </c>
      <c r="K50" s="2" t="s">
        <v>159</v>
      </c>
      <c r="L50" s="2" t="s">
        <v>159</v>
      </c>
      <c r="M50">
        <f t="shared" si="9"/>
        <v>1.231079817703796E-5</v>
      </c>
      <c r="N50">
        <f t="shared" si="10"/>
        <v>2.0999114787749338E-6</v>
      </c>
      <c r="O50">
        <f t="shared" si="4"/>
        <v>1.2999082027060474E-2</v>
      </c>
      <c r="P50">
        <v>0</v>
      </c>
      <c r="Q50">
        <f t="shared" si="7"/>
        <v>1.2999082027060474E-2</v>
      </c>
      <c r="R50">
        <f t="shared" si="5"/>
        <v>5.0000000000000001E-3</v>
      </c>
      <c r="S50">
        <f t="shared" si="6"/>
        <v>5.0000000000000001E-4</v>
      </c>
      <c r="T50" s="3" t="s">
        <v>171</v>
      </c>
    </row>
    <row r="51" spans="1:21" x14ac:dyDescent="0.2">
      <c r="A51" t="s">
        <v>50</v>
      </c>
      <c r="B51">
        <v>2</v>
      </c>
      <c r="C51">
        <v>1.6206566666666664</v>
      </c>
      <c r="D51">
        <v>579.53000000000009</v>
      </c>
      <c r="E51">
        <f t="shared" si="1"/>
        <v>2</v>
      </c>
      <c r="F51">
        <f t="shared" si="2"/>
        <v>580</v>
      </c>
      <c r="G51" s="2">
        <v>5.99</v>
      </c>
      <c r="H51" s="2">
        <v>31.77</v>
      </c>
      <c r="I51">
        <v>287.87</v>
      </c>
      <c r="J51">
        <f t="shared" si="8"/>
        <v>7.996388888888889E-2</v>
      </c>
      <c r="K51" s="2" t="s">
        <v>159</v>
      </c>
      <c r="L51" s="2" t="s">
        <v>159</v>
      </c>
      <c r="M51">
        <f t="shared" si="9"/>
        <v>3.214372011500395E-5</v>
      </c>
      <c r="N51">
        <f t="shared" si="10"/>
        <v>6.0604621809529022E-6</v>
      </c>
      <c r="O51">
        <f t="shared" si="4"/>
        <v>1.7575340324763415E-3</v>
      </c>
      <c r="P51">
        <v>0</v>
      </c>
      <c r="Q51">
        <f t="shared" si="7"/>
        <v>1.7575340324763415E-3</v>
      </c>
      <c r="R51">
        <f t="shared" si="5"/>
        <v>5.0000000000000001E-3</v>
      </c>
      <c r="S51">
        <f t="shared" si="6"/>
        <v>5.0000000000000001E-4</v>
      </c>
    </row>
    <row r="52" spans="1:21" x14ac:dyDescent="0.2">
      <c r="A52" t="s">
        <v>51</v>
      </c>
      <c r="B52">
        <v>2</v>
      </c>
      <c r="C52">
        <v>1.7915000000000001</v>
      </c>
      <c r="D52">
        <v>26483</v>
      </c>
      <c r="E52">
        <f t="shared" si="1"/>
        <v>2</v>
      </c>
      <c r="F52">
        <f t="shared" si="2"/>
        <v>26483</v>
      </c>
      <c r="G52" s="2">
        <v>5.91</v>
      </c>
      <c r="H52" s="2">
        <v>82.29</v>
      </c>
      <c r="I52">
        <v>61.88</v>
      </c>
      <c r="J52">
        <f t="shared" si="8"/>
        <v>1.7188888888888889E-2</v>
      </c>
      <c r="K52" s="2">
        <v>6</v>
      </c>
      <c r="L52" s="2" t="s">
        <v>159</v>
      </c>
      <c r="M52">
        <f t="shared" si="9"/>
        <v>3.2090147248145615E-5</v>
      </c>
      <c r="N52">
        <f t="shared" si="10"/>
        <v>2.3397847063904934E-6</v>
      </c>
      <c r="O52">
        <f t="shared" si="4"/>
        <v>3.0982259189669719E-2</v>
      </c>
      <c r="P52">
        <v>0</v>
      </c>
      <c r="Q52">
        <f t="shared" si="7"/>
        <v>3.0982259189669719E-2</v>
      </c>
      <c r="R52">
        <f t="shared" si="5"/>
        <v>5.0000000000000001E-3</v>
      </c>
      <c r="S52">
        <f t="shared" si="6"/>
        <v>5.0000000000000001E-4</v>
      </c>
      <c r="T52" s="3" t="s">
        <v>171</v>
      </c>
    </row>
    <row r="53" spans="1:21" x14ac:dyDescent="0.2">
      <c r="A53" t="s">
        <v>52</v>
      </c>
      <c r="B53">
        <v>2</v>
      </c>
      <c r="C53">
        <v>17.715666666666667</v>
      </c>
      <c r="D53">
        <v>2809.2999999999997</v>
      </c>
      <c r="E53">
        <f t="shared" si="1"/>
        <v>18</v>
      </c>
      <c r="F53">
        <f t="shared" si="2"/>
        <v>2810</v>
      </c>
      <c r="G53" s="2">
        <v>5.5</v>
      </c>
      <c r="H53" s="2">
        <v>20.82</v>
      </c>
      <c r="I53">
        <v>73.03</v>
      </c>
      <c r="J53">
        <f t="shared" si="8"/>
        <v>2.0286111111111112E-2</v>
      </c>
      <c r="K53" s="2">
        <v>10.199999999999999</v>
      </c>
      <c r="L53" s="2" t="s">
        <v>159</v>
      </c>
      <c r="M53">
        <f t="shared" si="9"/>
        <v>1.887655720479154E-5</v>
      </c>
      <c r="N53">
        <f t="shared" si="10"/>
        <v>9.2478810513387937E-6</v>
      </c>
      <c r="O53">
        <f t="shared" si="4"/>
        <v>1.4436969863478894E-3</v>
      </c>
      <c r="P53">
        <v>0</v>
      </c>
      <c r="Q53">
        <f t="shared" si="7"/>
        <v>1.4436969863478894E-3</v>
      </c>
      <c r="R53">
        <f t="shared" si="5"/>
        <v>5.0000000000000001E-3</v>
      </c>
      <c r="S53">
        <f t="shared" si="6"/>
        <v>5.0000000000000001E-4</v>
      </c>
      <c r="T53" s="3" t="s">
        <v>171</v>
      </c>
    </row>
    <row r="54" spans="1:21" x14ac:dyDescent="0.2">
      <c r="A54" t="s">
        <v>161</v>
      </c>
      <c r="B54">
        <v>2</v>
      </c>
      <c r="C54">
        <v>0.17061999999999999</v>
      </c>
      <c r="D54">
        <v>0</v>
      </c>
      <c r="E54">
        <f t="shared" si="1"/>
        <v>1</v>
      </c>
      <c r="F54">
        <f t="shared" si="2"/>
        <v>0</v>
      </c>
      <c r="G54" s="2">
        <v>5.5</v>
      </c>
      <c r="H54" s="2">
        <v>20.82</v>
      </c>
      <c r="I54">
        <v>73.03</v>
      </c>
      <c r="J54">
        <f t="shared" si="8"/>
        <v>2.0286111111111112E-2</v>
      </c>
      <c r="K54" s="2">
        <v>2.38</v>
      </c>
      <c r="L54" s="2">
        <v>7</v>
      </c>
      <c r="M54">
        <f t="shared" si="9"/>
        <v>8.0899530877678026E-5</v>
      </c>
      <c r="N54">
        <f t="shared" si="10"/>
        <v>2.7505840498410527E-5</v>
      </c>
      <c r="O54">
        <f>IF(E54,(F54*N54)/E54,0)</f>
        <v>0</v>
      </c>
      <c r="P54">
        <v>0</v>
      </c>
      <c r="Q54">
        <f t="shared" si="7"/>
        <v>2.0286111111111112E-2</v>
      </c>
      <c r="R54">
        <f t="shared" si="5"/>
        <v>5.0000000000000001E-3</v>
      </c>
      <c r="S54">
        <f t="shared" si="6"/>
        <v>5.0000000000000001E-4</v>
      </c>
      <c r="T54" s="3" t="s">
        <v>171</v>
      </c>
      <c r="U54" t="s">
        <v>164</v>
      </c>
    </row>
    <row r="55" spans="1:21" x14ac:dyDescent="0.2">
      <c r="A55" t="s">
        <v>160</v>
      </c>
      <c r="B55">
        <v>2</v>
      </c>
      <c r="C55">
        <v>10.805999999999999</v>
      </c>
      <c r="D55">
        <v>6581.3666666666659</v>
      </c>
      <c r="E55">
        <f t="shared" si="1"/>
        <v>11</v>
      </c>
      <c r="F55">
        <f t="shared" si="2"/>
        <v>6582</v>
      </c>
      <c r="G55" s="2">
        <v>5.5</v>
      </c>
      <c r="H55" s="2">
        <v>20.82</v>
      </c>
      <c r="I55">
        <v>73.03</v>
      </c>
      <c r="J55">
        <f t="shared" si="8"/>
        <v>2.0286111111111112E-2</v>
      </c>
      <c r="K55" s="2">
        <v>2.33</v>
      </c>
      <c r="L55" s="2">
        <v>1.5</v>
      </c>
      <c r="M55">
        <f t="shared" si="9"/>
        <v>8.2635572312821318E-5</v>
      </c>
      <c r="N55">
        <f t="shared" si="10"/>
        <v>1.2836058899258246E-4</v>
      </c>
      <c r="O55">
        <f>IF(E55,(F55*N55)/E55,0)</f>
        <v>7.6806308795379793E-2</v>
      </c>
      <c r="P55">
        <v>0</v>
      </c>
      <c r="Q55">
        <f t="shared" si="7"/>
        <v>7.6806308795379793E-2</v>
      </c>
      <c r="R55">
        <f t="shared" si="5"/>
        <v>5.0000000000000001E-3</v>
      </c>
      <c r="S55">
        <f t="shared" si="6"/>
        <v>5.0000000000000001E-4</v>
      </c>
      <c r="T55" s="3" t="s">
        <v>171</v>
      </c>
      <c r="U55" t="s">
        <v>163</v>
      </c>
    </row>
    <row r="56" spans="1:21" x14ac:dyDescent="0.2">
      <c r="A56" t="s">
        <v>162</v>
      </c>
      <c r="B56">
        <v>2</v>
      </c>
      <c r="C56">
        <v>0.96685333333333334</v>
      </c>
      <c r="D56">
        <v>0</v>
      </c>
      <c r="E56">
        <f t="shared" si="1"/>
        <v>1</v>
      </c>
      <c r="F56">
        <f t="shared" si="2"/>
        <v>0</v>
      </c>
      <c r="G56" s="2">
        <v>5.5</v>
      </c>
      <c r="H56" s="2">
        <v>20.82</v>
      </c>
      <c r="I56">
        <v>73.03</v>
      </c>
      <c r="J56">
        <f t="shared" si="8"/>
        <v>2.0286111111111112E-2</v>
      </c>
      <c r="K56" s="2">
        <v>2.33</v>
      </c>
      <c r="L56" s="2">
        <v>3</v>
      </c>
      <c r="M56">
        <f t="shared" si="9"/>
        <v>8.2635572312821318E-5</v>
      </c>
      <c r="N56">
        <f t="shared" si="10"/>
        <v>6.418029449629123E-5</v>
      </c>
      <c r="O56">
        <f>IF(E56,(F56*N56)/E56,0)</f>
        <v>0</v>
      </c>
      <c r="P56">
        <v>0</v>
      </c>
      <c r="Q56">
        <f>IF(O56,O56,IF(P56,P56,J56))</f>
        <v>2.0286111111111112E-2</v>
      </c>
      <c r="R56">
        <f t="shared" si="5"/>
        <v>5.0000000000000001E-3</v>
      </c>
      <c r="S56">
        <f t="shared" si="6"/>
        <v>5.0000000000000001E-4</v>
      </c>
      <c r="T56" s="3" t="s">
        <v>171</v>
      </c>
      <c r="U56" t="s">
        <v>165</v>
      </c>
    </row>
    <row r="57" spans="1:21" x14ac:dyDescent="0.2">
      <c r="A57" t="s">
        <v>53</v>
      </c>
      <c r="B57">
        <v>2</v>
      </c>
      <c r="C57" s="4">
        <v>0</v>
      </c>
      <c r="D57" s="4">
        <v>0</v>
      </c>
      <c r="E57">
        <f t="shared" si="1"/>
        <v>0</v>
      </c>
      <c r="F57">
        <f t="shared" si="2"/>
        <v>0</v>
      </c>
      <c r="G57" s="2" t="s">
        <v>159</v>
      </c>
      <c r="H57" s="2" t="s">
        <v>159</v>
      </c>
      <c r="I57" t="s">
        <v>159</v>
      </c>
      <c r="J57">
        <v>0</v>
      </c>
      <c r="K57" s="2" t="s">
        <v>159</v>
      </c>
      <c r="L57" s="2" t="s">
        <v>159</v>
      </c>
      <c r="M57">
        <f t="shared" si="9"/>
        <v>0</v>
      </c>
      <c r="N57">
        <v>0</v>
      </c>
      <c r="O57">
        <f>IF(E57,(F57*N57)/E57,0)</f>
        <v>0</v>
      </c>
      <c r="P57">
        <v>0</v>
      </c>
      <c r="Q57">
        <f>IF(O57,O57,IF(P57,P57,J57))</f>
        <v>0</v>
      </c>
      <c r="R57">
        <f t="shared" si="5"/>
        <v>5.0000000000000001E-3</v>
      </c>
      <c r="S57">
        <f t="shared" si="6"/>
        <v>5.0000000000000001E-4</v>
      </c>
    </row>
    <row r="58" spans="1:21" x14ac:dyDescent="0.2">
      <c r="A58" t="s">
        <v>54</v>
      </c>
      <c r="B58">
        <v>2</v>
      </c>
      <c r="C58" s="4">
        <v>0</v>
      </c>
      <c r="D58" s="4">
        <v>0</v>
      </c>
      <c r="E58">
        <f t="shared" si="1"/>
        <v>0</v>
      </c>
      <c r="F58">
        <f t="shared" si="2"/>
        <v>0</v>
      </c>
      <c r="G58" s="2" t="s">
        <v>159</v>
      </c>
      <c r="H58" s="2" t="s">
        <v>159</v>
      </c>
      <c r="I58" t="s">
        <v>159</v>
      </c>
      <c r="J58">
        <v>0</v>
      </c>
      <c r="K58" s="2" t="s">
        <v>159</v>
      </c>
      <c r="L58" s="2" t="s">
        <v>159</v>
      </c>
      <c r="M58">
        <f t="shared" si="9"/>
        <v>0</v>
      </c>
      <c r="N58">
        <f t="shared" si="10"/>
        <v>0</v>
      </c>
      <c r="O58">
        <f t="shared" si="4"/>
        <v>0</v>
      </c>
      <c r="P58">
        <v>0</v>
      </c>
      <c r="Q58">
        <f t="shared" si="7"/>
        <v>0</v>
      </c>
      <c r="R58">
        <f t="shared" si="5"/>
        <v>5.0000000000000001E-3</v>
      </c>
      <c r="S58">
        <f t="shared" si="6"/>
        <v>5.0000000000000001E-4</v>
      </c>
    </row>
    <row r="59" spans="1:21" x14ac:dyDescent="0.2">
      <c r="A59" t="s">
        <v>55</v>
      </c>
      <c r="B59">
        <v>2</v>
      </c>
      <c r="C59">
        <v>3.2132000000000001</v>
      </c>
      <c r="D59">
        <v>70064.333333333328</v>
      </c>
      <c r="E59">
        <f t="shared" si="1"/>
        <v>4</v>
      </c>
      <c r="F59">
        <f t="shared" si="2"/>
        <v>70065</v>
      </c>
      <c r="G59" s="2">
        <v>8.32</v>
      </c>
      <c r="H59" s="2">
        <v>12.71</v>
      </c>
      <c r="I59">
        <v>83.9</v>
      </c>
      <c r="J59">
        <f>IF(I59="NaN","NaN",I59/3600)</f>
        <v>2.3305555555555559E-2</v>
      </c>
      <c r="K59" s="2" t="s">
        <v>159</v>
      </c>
      <c r="L59" s="2" t="s">
        <v>159</v>
      </c>
      <c r="M59">
        <f t="shared" si="9"/>
        <v>2.3141933111643472E-5</v>
      </c>
      <c r="N59">
        <f t="shared" si="10"/>
        <v>1.5148771320918465E-5</v>
      </c>
      <c r="O59">
        <f t="shared" si="4"/>
        <v>0.26534966565003804</v>
      </c>
      <c r="P59">
        <v>0</v>
      </c>
      <c r="Q59">
        <f t="shared" si="7"/>
        <v>0.26534966565003804</v>
      </c>
      <c r="R59">
        <f t="shared" si="5"/>
        <v>5.0000000000000001E-3</v>
      </c>
      <c r="S59">
        <f t="shared" si="6"/>
        <v>5.0000000000000001E-4</v>
      </c>
    </row>
    <row r="60" spans="1:21" x14ac:dyDescent="0.2">
      <c r="A60" t="s">
        <v>56</v>
      </c>
      <c r="B60">
        <v>2</v>
      </c>
      <c r="C60">
        <v>0.85326000000000002</v>
      </c>
      <c r="D60">
        <v>0</v>
      </c>
      <c r="E60">
        <f t="shared" si="1"/>
        <v>1</v>
      </c>
      <c r="F60">
        <f t="shared" si="2"/>
        <v>0</v>
      </c>
      <c r="G60" s="2">
        <v>10.59</v>
      </c>
      <c r="H60" s="2">
        <v>18.52</v>
      </c>
      <c r="I60">
        <v>5.26</v>
      </c>
      <c r="J60">
        <f>IF(I60="NaN","NaN",I60/3600)</f>
        <v>1.4611111111111109E-3</v>
      </c>
      <c r="K60" s="2" t="s">
        <v>159</v>
      </c>
      <c r="L60" s="2" t="s">
        <v>159</v>
      </c>
      <c r="M60">
        <f t="shared" si="9"/>
        <v>1.8181386542858703E-5</v>
      </c>
      <c r="N60">
        <f t="shared" si="10"/>
        <v>1.0396375998319312E-5</v>
      </c>
      <c r="O60">
        <f t="shared" si="4"/>
        <v>0</v>
      </c>
      <c r="P60">
        <v>0</v>
      </c>
      <c r="Q60">
        <f t="shared" si="7"/>
        <v>1.4611111111111109E-3</v>
      </c>
      <c r="R60">
        <f t="shared" si="5"/>
        <v>5.0000000000000001E-3</v>
      </c>
      <c r="S60">
        <f t="shared" si="6"/>
        <v>5.0000000000000001E-4</v>
      </c>
    </row>
    <row r="61" spans="1:21" x14ac:dyDescent="0.2">
      <c r="A61" t="s">
        <v>57</v>
      </c>
      <c r="B61">
        <v>2</v>
      </c>
      <c r="C61">
        <v>0.79631333333333343</v>
      </c>
      <c r="D61">
        <v>0</v>
      </c>
      <c r="E61">
        <f t="shared" si="1"/>
        <v>1</v>
      </c>
      <c r="F61">
        <f t="shared" si="2"/>
        <v>0</v>
      </c>
      <c r="G61" s="2">
        <v>9.4550000000000001</v>
      </c>
      <c r="H61" s="2">
        <v>15.615</v>
      </c>
      <c r="I61">
        <v>44.580000000000005</v>
      </c>
      <c r="J61">
        <f>IF(I61="NaN","NaN",I61/3600)</f>
        <v>1.2383333333333335E-2</v>
      </c>
      <c r="K61" s="2" t="s">
        <v>159</v>
      </c>
      <c r="L61" s="2" t="s">
        <v>159</v>
      </c>
      <c r="M61">
        <f t="shared" si="9"/>
        <v>2.0363922103529741E-5</v>
      </c>
      <c r="N61">
        <f t="shared" si="10"/>
        <v>1.2330508068451724E-5</v>
      </c>
      <c r="O61">
        <f t="shared" si="4"/>
        <v>0</v>
      </c>
      <c r="P61">
        <v>0</v>
      </c>
      <c r="Q61">
        <f t="shared" si="7"/>
        <v>1.2383333333333335E-2</v>
      </c>
      <c r="R61">
        <f t="shared" si="5"/>
        <v>5.0000000000000001E-3</v>
      </c>
      <c r="S61">
        <f t="shared" si="6"/>
        <v>5.0000000000000001E-4</v>
      </c>
    </row>
    <row r="62" spans="1:21" x14ac:dyDescent="0.2">
      <c r="A62" t="s">
        <v>58</v>
      </c>
      <c r="B62">
        <v>2</v>
      </c>
      <c r="C62">
        <v>0</v>
      </c>
      <c r="D62">
        <v>0</v>
      </c>
      <c r="E62">
        <f t="shared" si="1"/>
        <v>0</v>
      </c>
      <c r="F62">
        <f t="shared" si="2"/>
        <v>0</v>
      </c>
      <c r="G62" s="2">
        <v>9.4550000000000001</v>
      </c>
      <c r="H62" s="2">
        <v>15.615</v>
      </c>
      <c r="I62">
        <v>44.580000000000005</v>
      </c>
      <c r="J62">
        <f>IF(I62="NaN","NaN",I62/3600)</f>
        <v>1.2383333333333335E-2</v>
      </c>
      <c r="K62" s="2" t="s">
        <v>159</v>
      </c>
      <c r="L62" s="2" t="s">
        <v>159</v>
      </c>
      <c r="M62">
        <f t="shared" si="9"/>
        <v>2.0363922103529741E-5</v>
      </c>
      <c r="N62">
        <f t="shared" si="10"/>
        <v>1.2330508068451724E-5</v>
      </c>
      <c r="O62">
        <f t="shared" si="4"/>
        <v>0</v>
      </c>
      <c r="P62">
        <v>0</v>
      </c>
      <c r="Q62">
        <f t="shared" si="7"/>
        <v>1.2383333333333335E-2</v>
      </c>
      <c r="R62">
        <f t="shared" si="5"/>
        <v>5.0000000000000001E-3</v>
      </c>
      <c r="S62">
        <f t="shared" si="6"/>
        <v>5.0000000000000001E-4</v>
      </c>
    </row>
    <row r="63" spans="1:21" x14ac:dyDescent="0.2">
      <c r="A63" t="s">
        <v>59</v>
      </c>
      <c r="B63">
        <v>2</v>
      </c>
      <c r="C63">
        <v>0</v>
      </c>
      <c r="D63">
        <v>0</v>
      </c>
      <c r="E63">
        <f t="shared" si="1"/>
        <v>0</v>
      </c>
      <c r="F63">
        <f t="shared" si="2"/>
        <v>0</v>
      </c>
      <c r="G63" s="2" t="s">
        <v>159</v>
      </c>
      <c r="H63" s="2" t="s">
        <v>159</v>
      </c>
      <c r="I63" t="s">
        <v>159</v>
      </c>
      <c r="J63">
        <v>0</v>
      </c>
      <c r="K63" s="2" t="s">
        <v>159</v>
      </c>
      <c r="L63" s="2" t="s">
        <v>159</v>
      </c>
      <c r="M63">
        <f t="shared" si="9"/>
        <v>0</v>
      </c>
      <c r="N63">
        <f t="shared" si="10"/>
        <v>0</v>
      </c>
      <c r="O63">
        <f t="shared" si="4"/>
        <v>0</v>
      </c>
      <c r="P63">
        <v>0</v>
      </c>
      <c r="Q63">
        <f t="shared" si="7"/>
        <v>0</v>
      </c>
      <c r="R63">
        <f t="shared" si="5"/>
        <v>5.0000000000000001E-3</v>
      </c>
      <c r="S63">
        <f t="shared" si="6"/>
        <v>5.0000000000000001E-4</v>
      </c>
    </row>
    <row r="64" spans="1:21" x14ac:dyDescent="0.2">
      <c r="A64" t="s">
        <v>60</v>
      </c>
      <c r="B64">
        <v>2</v>
      </c>
      <c r="C64">
        <v>13.536333333333332</v>
      </c>
      <c r="D64">
        <v>3622.0333333333333</v>
      </c>
      <c r="E64">
        <f t="shared" si="1"/>
        <v>14</v>
      </c>
      <c r="F64">
        <f t="shared" si="2"/>
        <v>3623</v>
      </c>
      <c r="G64" s="2">
        <v>10.36</v>
      </c>
      <c r="H64" s="2">
        <v>29.41</v>
      </c>
      <c r="I64">
        <v>4.6399999999999997</v>
      </c>
      <c r="J64">
        <f>IF(I64="NaN","NaN",I64/3600)</f>
        <v>1.2888888888888889E-3</v>
      </c>
      <c r="K64" s="2" t="s">
        <v>159</v>
      </c>
      <c r="L64" s="2" t="s">
        <v>159</v>
      </c>
      <c r="M64">
        <f t="shared" si="9"/>
        <v>1.8585027363790899E-5</v>
      </c>
      <c r="N64">
        <f t="shared" si="10"/>
        <v>6.5467828455924412E-6</v>
      </c>
      <c r="O64">
        <f t="shared" si="4"/>
        <v>1.6942138749701011E-3</v>
      </c>
      <c r="P64">
        <v>0</v>
      </c>
      <c r="Q64">
        <f t="shared" si="7"/>
        <v>1.6942138749701011E-3</v>
      </c>
      <c r="R64">
        <f t="shared" si="5"/>
        <v>5.0000000000000001E-3</v>
      </c>
      <c r="S64">
        <f t="shared" si="6"/>
        <v>5.0000000000000001E-4</v>
      </c>
    </row>
    <row r="65" spans="1:21" x14ac:dyDescent="0.2">
      <c r="A65" t="s">
        <v>61</v>
      </c>
      <c r="B65">
        <v>2</v>
      </c>
      <c r="C65" s="4">
        <v>0</v>
      </c>
      <c r="D65" s="4">
        <v>0</v>
      </c>
      <c r="E65">
        <f t="shared" si="1"/>
        <v>0</v>
      </c>
      <c r="F65">
        <f t="shared" si="2"/>
        <v>0</v>
      </c>
      <c r="G65" s="2" t="s">
        <v>159</v>
      </c>
      <c r="H65" s="2" t="s">
        <v>159</v>
      </c>
      <c r="I65" t="s">
        <v>159</v>
      </c>
      <c r="J65">
        <v>0</v>
      </c>
      <c r="K65" s="2" t="s">
        <v>159</v>
      </c>
      <c r="L65" s="2" t="s">
        <v>159</v>
      </c>
      <c r="M65">
        <f t="shared" si="9"/>
        <v>0</v>
      </c>
      <c r="N65">
        <f t="shared" si="10"/>
        <v>0</v>
      </c>
      <c r="O65">
        <f t="shared" si="4"/>
        <v>0</v>
      </c>
      <c r="P65">
        <v>0</v>
      </c>
      <c r="Q65">
        <f t="shared" si="7"/>
        <v>0</v>
      </c>
      <c r="R65">
        <f t="shared" si="5"/>
        <v>5.0000000000000001E-3</v>
      </c>
      <c r="S65">
        <f t="shared" si="6"/>
        <v>5.0000000000000001E-4</v>
      </c>
    </row>
    <row r="66" spans="1:21" x14ac:dyDescent="0.2">
      <c r="A66" t="s">
        <v>62</v>
      </c>
      <c r="B66">
        <v>2</v>
      </c>
      <c r="C66">
        <v>1.9904666666666666</v>
      </c>
      <c r="D66">
        <v>0</v>
      </c>
      <c r="E66">
        <f t="shared" si="1"/>
        <v>2</v>
      </c>
      <c r="F66">
        <f t="shared" si="2"/>
        <v>0</v>
      </c>
      <c r="G66" s="2">
        <v>10.36</v>
      </c>
      <c r="H66" s="2">
        <v>29.41</v>
      </c>
      <c r="I66">
        <v>83.9</v>
      </c>
      <c r="J66">
        <f>IF(I66="NaN","NaN",I66/3600)</f>
        <v>2.3305555555555559E-2</v>
      </c>
      <c r="K66" s="2">
        <v>3.7</v>
      </c>
      <c r="L66" s="2">
        <v>3</v>
      </c>
      <c r="M66">
        <f t="shared" ref="M66:M97" si="11">IF(K66&lt;&gt;"NaN",LN(2)/K66/3600,IF(G66&lt;&gt;"NaN",LN(2)/G66/3600,0))</f>
        <v>5.2038076618614508E-5</v>
      </c>
      <c r="N66">
        <f t="shared" ref="N66:N97" si="12">IF(L66&lt;&gt;"NaN",LN(2)/L66/3600,IF(H66&lt;&gt;"NaN",LN(2)/H66/3600,0))</f>
        <v>6.418029449629123E-5</v>
      </c>
      <c r="O66">
        <f t="shared" si="4"/>
        <v>0</v>
      </c>
      <c r="P66">
        <v>0</v>
      </c>
      <c r="Q66">
        <f t="shared" si="7"/>
        <v>2.3305555555555559E-2</v>
      </c>
      <c r="R66">
        <f t="shared" si="5"/>
        <v>5.0000000000000001E-3</v>
      </c>
      <c r="S66">
        <f t="shared" si="6"/>
        <v>5.0000000000000001E-4</v>
      </c>
      <c r="T66" s="3" t="s">
        <v>171</v>
      </c>
      <c r="U66" t="s">
        <v>170</v>
      </c>
    </row>
    <row r="67" spans="1:21" x14ac:dyDescent="0.2">
      <c r="A67" t="s">
        <v>63</v>
      </c>
      <c r="B67">
        <v>2</v>
      </c>
      <c r="C67">
        <v>2.3601666666666663</v>
      </c>
      <c r="D67">
        <v>27440.666666666668</v>
      </c>
      <c r="E67">
        <f t="shared" ref="E67:E130" si="13">ROUNDUP(C67,0)</f>
        <v>3</v>
      </c>
      <c r="F67">
        <f t="shared" ref="F67:F130" si="14">ROUNDUP(D67,0)</f>
        <v>27441</v>
      </c>
      <c r="G67" s="2">
        <v>10.36</v>
      </c>
      <c r="H67" s="2">
        <v>29.41</v>
      </c>
      <c r="I67">
        <v>83.9</v>
      </c>
      <c r="J67">
        <f>IF(I67="NaN","NaN",I67/3600)</f>
        <v>2.3305555555555559E-2</v>
      </c>
      <c r="K67" s="2">
        <v>3.7</v>
      </c>
      <c r="L67" s="2">
        <v>3</v>
      </c>
      <c r="M67">
        <f t="shared" si="11"/>
        <v>5.2038076618614508E-5</v>
      </c>
      <c r="N67">
        <f t="shared" si="12"/>
        <v>6.418029449629123E-5</v>
      </c>
      <c r="O67">
        <f t="shared" ref="O67:O130" si="15">IF(E67,(F67*N67)/E67,0)</f>
        <v>0.58705715375757583</v>
      </c>
      <c r="P67">
        <v>0</v>
      </c>
      <c r="Q67">
        <f t="shared" si="7"/>
        <v>0.58705715375757583</v>
      </c>
      <c r="R67">
        <f t="shared" ref="R67:R130" si="16">0.3/60</f>
        <v>5.0000000000000001E-3</v>
      </c>
      <c r="S67">
        <f t="shared" ref="S67:S130" si="17">0.03/60</f>
        <v>5.0000000000000001E-4</v>
      </c>
      <c r="T67" s="3" t="s">
        <v>171</v>
      </c>
      <c r="U67" t="s">
        <v>170</v>
      </c>
    </row>
    <row r="68" spans="1:21" x14ac:dyDescent="0.2">
      <c r="A68" t="s">
        <v>64</v>
      </c>
      <c r="B68">
        <v>2</v>
      </c>
      <c r="C68" s="4">
        <v>0</v>
      </c>
      <c r="D68" s="4">
        <v>0</v>
      </c>
      <c r="E68">
        <f t="shared" si="13"/>
        <v>0</v>
      </c>
      <c r="F68">
        <f t="shared" si="14"/>
        <v>0</v>
      </c>
      <c r="G68" s="2" t="s">
        <v>159</v>
      </c>
      <c r="H68" s="2" t="s">
        <v>159</v>
      </c>
      <c r="I68" t="s">
        <v>159</v>
      </c>
      <c r="J68">
        <v>0</v>
      </c>
      <c r="K68" s="2" t="s">
        <v>159</v>
      </c>
      <c r="L68" s="2" t="s">
        <v>159</v>
      </c>
      <c r="M68">
        <f t="shared" si="11"/>
        <v>0</v>
      </c>
      <c r="N68">
        <f t="shared" si="12"/>
        <v>0</v>
      </c>
      <c r="O68">
        <f t="shared" si="15"/>
        <v>0</v>
      </c>
      <c r="P68">
        <v>0</v>
      </c>
      <c r="Q68">
        <f t="shared" si="7"/>
        <v>0</v>
      </c>
      <c r="R68">
        <f t="shared" si="16"/>
        <v>5.0000000000000001E-3</v>
      </c>
      <c r="S68">
        <f t="shared" si="17"/>
        <v>5.0000000000000001E-4</v>
      </c>
    </row>
    <row r="69" spans="1:21" x14ac:dyDescent="0.2">
      <c r="A69" t="s">
        <v>65</v>
      </c>
      <c r="B69">
        <v>2</v>
      </c>
      <c r="C69">
        <v>6.5123333333333333</v>
      </c>
      <c r="D69">
        <v>4092.8333333333335</v>
      </c>
      <c r="E69">
        <f t="shared" si="13"/>
        <v>7</v>
      </c>
      <c r="F69">
        <f t="shared" si="14"/>
        <v>4093</v>
      </c>
      <c r="G69" s="2">
        <v>4.54</v>
      </c>
      <c r="H69" s="2">
        <v>29.59</v>
      </c>
      <c r="I69">
        <v>9.91</v>
      </c>
      <c r="J69">
        <f t="shared" ref="J69:J100" si="18">IF(I69="NaN","NaN",I69/3600)</f>
        <v>2.7527777777777776E-3</v>
      </c>
      <c r="K69" s="2">
        <v>0.67</v>
      </c>
      <c r="L69" s="2">
        <v>2</v>
      </c>
      <c r="M69">
        <f t="shared" si="11"/>
        <v>2.8737445296846814E-4</v>
      </c>
      <c r="N69">
        <f t="shared" si="12"/>
        <v>9.6270441744436845E-5</v>
      </c>
      <c r="O69">
        <f t="shared" si="15"/>
        <v>5.6290702579997146E-2</v>
      </c>
      <c r="P69">
        <v>0</v>
      </c>
      <c r="Q69">
        <f t="shared" ref="Q69:Q98" si="19">IF(O69,O69,IF(P69,P69,J69))</f>
        <v>5.6290702579997146E-2</v>
      </c>
      <c r="R69">
        <f t="shared" si="16"/>
        <v>5.0000000000000001E-3</v>
      </c>
      <c r="S69">
        <f t="shared" si="17"/>
        <v>5.0000000000000001E-4</v>
      </c>
      <c r="T69" s="3" t="s">
        <v>178</v>
      </c>
      <c r="U69" t="s">
        <v>179</v>
      </c>
    </row>
    <row r="70" spans="1:21" x14ac:dyDescent="0.2">
      <c r="A70" t="s">
        <v>66</v>
      </c>
      <c r="B70">
        <v>2</v>
      </c>
      <c r="C70">
        <v>2.9857999999999998</v>
      </c>
      <c r="D70">
        <v>15774.333333333334</v>
      </c>
      <c r="E70">
        <f t="shared" si="13"/>
        <v>3</v>
      </c>
      <c r="F70">
        <f t="shared" si="14"/>
        <v>15775</v>
      </c>
      <c r="G70" s="2">
        <v>4.54</v>
      </c>
      <c r="H70" s="2">
        <v>29.59</v>
      </c>
      <c r="I70">
        <v>9.91</v>
      </c>
      <c r="J70">
        <f t="shared" si="18"/>
        <v>2.7527777777777776E-3</v>
      </c>
      <c r="K70" s="2" t="s">
        <v>159</v>
      </c>
      <c r="L70" s="2" t="s">
        <v>159</v>
      </c>
      <c r="M70">
        <f t="shared" si="11"/>
        <v>4.2409886231029446E-5</v>
      </c>
      <c r="N70">
        <f t="shared" si="12"/>
        <v>6.5069578739058362E-6</v>
      </c>
      <c r="O70">
        <f t="shared" si="15"/>
        <v>3.4215753486954853E-2</v>
      </c>
      <c r="P70">
        <v>0</v>
      </c>
      <c r="Q70">
        <f t="shared" si="19"/>
        <v>3.4215753486954853E-2</v>
      </c>
      <c r="R70">
        <f t="shared" si="16"/>
        <v>5.0000000000000001E-3</v>
      </c>
      <c r="S70">
        <f t="shared" si="17"/>
        <v>5.0000000000000001E-4</v>
      </c>
    </row>
    <row r="71" spans="1:21" x14ac:dyDescent="0.2">
      <c r="A71" t="s">
        <v>67</v>
      </c>
      <c r="B71">
        <v>2</v>
      </c>
      <c r="C71">
        <v>18.811000000000003</v>
      </c>
      <c r="D71">
        <v>263440</v>
      </c>
      <c r="E71">
        <f t="shared" si="13"/>
        <v>19</v>
      </c>
      <c r="F71">
        <f t="shared" si="14"/>
        <v>263440</v>
      </c>
      <c r="G71" s="2">
        <v>8.4499999999999993</v>
      </c>
      <c r="H71" s="2">
        <v>17.22</v>
      </c>
      <c r="I71">
        <v>911.04</v>
      </c>
      <c r="J71">
        <f t="shared" si="18"/>
        <v>0.25306666666666666</v>
      </c>
      <c r="K71" s="2" t="s">
        <v>159</v>
      </c>
      <c r="L71" s="2" t="s">
        <v>159</v>
      </c>
      <c r="M71">
        <f t="shared" si="11"/>
        <v>2.2785903371464344E-5</v>
      </c>
      <c r="N71">
        <f t="shared" si="12"/>
        <v>1.118123597496363E-5</v>
      </c>
      <c r="O71">
        <f t="shared" si="15"/>
        <v>0.15503077922339045</v>
      </c>
      <c r="P71">
        <v>0</v>
      </c>
      <c r="Q71">
        <f t="shared" si="19"/>
        <v>0.15503077922339045</v>
      </c>
      <c r="R71">
        <f t="shared" si="16"/>
        <v>5.0000000000000001E-3</v>
      </c>
      <c r="S71">
        <f t="shared" si="17"/>
        <v>5.0000000000000001E-4</v>
      </c>
    </row>
    <row r="72" spans="1:21" x14ac:dyDescent="0.2">
      <c r="A72" t="s">
        <v>68</v>
      </c>
      <c r="B72">
        <v>2</v>
      </c>
      <c r="C72">
        <v>2.0191666666666666</v>
      </c>
      <c r="D72">
        <v>77824.333333333328</v>
      </c>
      <c r="E72">
        <f t="shared" si="13"/>
        <v>3</v>
      </c>
      <c r="F72">
        <f t="shared" si="14"/>
        <v>77825</v>
      </c>
      <c r="G72" s="2">
        <v>10.46</v>
      </c>
      <c r="H72" s="2">
        <v>30.97</v>
      </c>
      <c r="I72">
        <v>16.41</v>
      </c>
      <c r="J72">
        <f t="shared" si="18"/>
        <v>4.5583333333333335E-3</v>
      </c>
      <c r="K72" s="2" t="s">
        <v>159</v>
      </c>
      <c r="L72" s="2" t="s">
        <v>159</v>
      </c>
      <c r="M72">
        <f t="shared" si="11"/>
        <v>1.8407350237942034E-5</v>
      </c>
      <c r="N72">
        <f t="shared" si="12"/>
        <v>6.2170127054851048E-6</v>
      </c>
      <c r="O72">
        <f t="shared" si="15"/>
        <v>0.16127967126812609</v>
      </c>
      <c r="P72">
        <v>0</v>
      </c>
      <c r="Q72">
        <f t="shared" si="19"/>
        <v>0.16127967126812609</v>
      </c>
      <c r="R72">
        <f t="shared" si="16"/>
        <v>5.0000000000000001E-3</v>
      </c>
      <c r="S72">
        <f t="shared" si="17"/>
        <v>5.0000000000000001E-4</v>
      </c>
    </row>
    <row r="73" spans="1:21" x14ac:dyDescent="0.2">
      <c r="A73" t="s">
        <v>69</v>
      </c>
      <c r="B73">
        <v>2</v>
      </c>
      <c r="C73">
        <v>0</v>
      </c>
      <c r="D73">
        <v>0</v>
      </c>
      <c r="E73">
        <f t="shared" si="13"/>
        <v>0</v>
      </c>
      <c r="F73">
        <f t="shared" si="14"/>
        <v>0</v>
      </c>
      <c r="G73" s="2">
        <v>10.46</v>
      </c>
      <c r="H73" s="2">
        <v>30.97</v>
      </c>
      <c r="I73">
        <v>16.41</v>
      </c>
      <c r="J73">
        <f t="shared" si="18"/>
        <v>4.5583333333333335E-3</v>
      </c>
      <c r="K73" s="2" t="s">
        <v>159</v>
      </c>
      <c r="L73" s="2" t="s">
        <v>159</v>
      </c>
      <c r="M73">
        <f t="shared" si="11"/>
        <v>1.8407350237942034E-5</v>
      </c>
      <c r="N73">
        <f t="shared" si="12"/>
        <v>6.2170127054851048E-6</v>
      </c>
      <c r="O73">
        <f t="shared" si="15"/>
        <v>0</v>
      </c>
      <c r="P73">
        <v>0</v>
      </c>
      <c r="Q73">
        <f t="shared" si="19"/>
        <v>4.5583333333333335E-3</v>
      </c>
      <c r="R73">
        <f t="shared" si="16"/>
        <v>5.0000000000000001E-3</v>
      </c>
      <c r="S73">
        <f t="shared" si="17"/>
        <v>5.0000000000000001E-4</v>
      </c>
    </row>
    <row r="74" spans="1:21" x14ac:dyDescent="0.2">
      <c r="A74" t="s">
        <v>70</v>
      </c>
      <c r="B74">
        <v>2</v>
      </c>
      <c r="C74">
        <v>1.5641666666666667</v>
      </c>
      <c r="D74">
        <v>4729.3999999999996</v>
      </c>
      <c r="E74">
        <f t="shared" si="13"/>
        <v>2</v>
      </c>
      <c r="F74">
        <f t="shared" si="14"/>
        <v>4730</v>
      </c>
      <c r="G74" s="2">
        <v>6.09</v>
      </c>
      <c r="H74" s="2">
        <v>40.03</v>
      </c>
      <c r="I74">
        <v>6.44</v>
      </c>
      <c r="J74">
        <f t="shared" si="18"/>
        <v>1.7888888888888889E-3</v>
      </c>
      <c r="K74" s="2">
        <v>3.16</v>
      </c>
      <c r="L74" s="2" t="s">
        <v>159</v>
      </c>
      <c r="M74">
        <f t="shared" si="11"/>
        <v>6.0930659331922048E-5</v>
      </c>
      <c r="N74">
        <f t="shared" si="12"/>
        <v>4.8099146512334171E-6</v>
      </c>
      <c r="O74">
        <f t="shared" si="15"/>
        <v>1.1375448150167031E-2</v>
      </c>
      <c r="P74">
        <v>0</v>
      </c>
      <c r="Q74">
        <f t="shared" si="19"/>
        <v>1.1375448150167031E-2</v>
      </c>
      <c r="R74">
        <f t="shared" si="16"/>
        <v>5.0000000000000001E-3</v>
      </c>
      <c r="S74">
        <f t="shared" si="17"/>
        <v>5.0000000000000001E-4</v>
      </c>
      <c r="T74" s="3" t="s">
        <v>171</v>
      </c>
    </row>
    <row r="75" spans="1:21" x14ac:dyDescent="0.2">
      <c r="A75" t="s">
        <v>71</v>
      </c>
      <c r="B75">
        <v>2</v>
      </c>
      <c r="C75">
        <v>3.6963666666666666</v>
      </c>
      <c r="D75">
        <v>3714.2999999999997</v>
      </c>
      <c r="E75">
        <f t="shared" si="13"/>
        <v>4</v>
      </c>
      <c r="F75">
        <f t="shared" si="14"/>
        <v>3715</v>
      </c>
      <c r="G75" s="2">
        <v>6.09</v>
      </c>
      <c r="H75" s="2">
        <v>40.03</v>
      </c>
      <c r="I75">
        <v>6.44</v>
      </c>
      <c r="J75">
        <f t="shared" si="18"/>
        <v>1.7888888888888889E-3</v>
      </c>
      <c r="K75" s="2">
        <v>3.28</v>
      </c>
      <c r="L75" s="2" t="s">
        <v>159</v>
      </c>
      <c r="M75">
        <f t="shared" si="11"/>
        <v>5.870148886855905E-5</v>
      </c>
      <c r="N75">
        <f t="shared" si="12"/>
        <v>4.8099146512334171E-6</v>
      </c>
      <c r="O75">
        <f t="shared" si="15"/>
        <v>4.4672082323330359E-3</v>
      </c>
      <c r="P75">
        <v>0</v>
      </c>
      <c r="Q75">
        <f t="shared" si="19"/>
        <v>4.4672082323330359E-3</v>
      </c>
      <c r="R75">
        <f t="shared" si="16"/>
        <v>5.0000000000000001E-3</v>
      </c>
      <c r="S75">
        <f t="shared" si="17"/>
        <v>5.0000000000000001E-4</v>
      </c>
      <c r="T75" s="3" t="s">
        <v>171</v>
      </c>
    </row>
    <row r="76" spans="1:21" x14ac:dyDescent="0.2">
      <c r="A76" t="s">
        <v>72</v>
      </c>
      <c r="B76">
        <v>2</v>
      </c>
      <c r="C76">
        <v>0</v>
      </c>
      <c r="D76">
        <v>0</v>
      </c>
      <c r="E76">
        <f t="shared" si="13"/>
        <v>0</v>
      </c>
      <c r="F76">
        <f t="shared" si="14"/>
        <v>0</v>
      </c>
      <c r="G76" s="2">
        <v>6.09</v>
      </c>
      <c r="H76" s="2">
        <v>40.03</v>
      </c>
      <c r="I76">
        <v>6.44</v>
      </c>
      <c r="J76">
        <f t="shared" si="18"/>
        <v>1.7888888888888889E-3</v>
      </c>
      <c r="K76" s="2">
        <v>3</v>
      </c>
      <c r="L76" s="2" t="s">
        <v>159</v>
      </c>
      <c r="M76">
        <f t="shared" si="11"/>
        <v>6.418029449629123E-5</v>
      </c>
      <c r="N76">
        <f t="shared" si="12"/>
        <v>4.8099146512334171E-6</v>
      </c>
      <c r="O76">
        <f t="shared" si="15"/>
        <v>0</v>
      </c>
      <c r="P76">
        <v>0</v>
      </c>
      <c r="Q76">
        <f t="shared" si="19"/>
        <v>1.7888888888888889E-3</v>
      </c>
      <c r="R76">
        <f t="shared" si="16"/>
        <v>5.0000000000000001E-3</v>
      </c>
      <c r="S76">
        <f t="shared" si="17"/>
        <v>5.0000000000000001E-4</v>
      </c>
      <c r="T76" s="3" t="s">
        <v>171</v>
      </c>
    </row>
    <row r="77" spans="1:21" x14ac:dyDescent="0.2">
      <c r="A77" t="s">
        <v>73</v>
      </c>
      <c r="B77">
        <v>2</v>
      </c>
      <c r="C77">
        <v>1.7630666666666668</v>
      </c>
      <c r="D77">
        <v>1655.6666666666667</v>
      </c>
      <c r="E77">
        <f t="shared" si="13"/>
        <v>2</v>
      </c>
      <c r="F77">
        <f t="shared" si="14"/>
        <v>1656</v>
      </c>
      <c r="G77" s="2">
        <v>6.09</v>
      </c>
      <c r="H77" s="2">
        <v>40.03</v>
      </c>
      <c r="I77">
        <v>6.44</v>
      </c>
      <c r="J77">
        <f t="shared" si="18"/>
        <v>1.7888888888888889E-3</v>
      </c>
      <c r="K77" s="2">
        <v>4.47</v>
      </c>
      <c r="L77" s="2" t="s">
        <v>159</v>
      </c>
      <c r="M77">
        <f t="shared" si="11"/>
        <v>4.307402315187331E-5</v>
      </c>
      <c r="N77">
        <f t="shared" si="12"/>
        <v>4.8099146512334171E-6</v>
      </c>
      <c r="O77">
        <f t="shared" si="15"/>
        <v>3.982609331221269E-3</v>
      </c>
      <c r="P77">
        <v>0</v>
      </c>
      <c r="Q77">
        <f t="shared" si="19"/>
        <v>3.982609331221269E-3</v>
      </c>
      <c r="R77">
        <f t="shared" si="16"/>
        <v>5.0000000000000001E-3</v>
      </c>
      <c r="S77">
        <f t="shared" si="17"/>
        <v>5.0000000000000001E-4</v>
      </c>
      <c r="T77" s="3" t="s">
        <v>171</v>
      </c>
    </row>
    <row r="78" spans="1:21" x14ac:dyDescent="0.2">
      <c r="A78" t="s">
        <v>74</v>
      </c>
      <c r="B78">
        <v>2</v>
      </c>
      <c r="C78">
        <v>3.9813666666666663</v>
      </c>
      <c r="D78">
        <v>17698.666666666668</v>
      </c>
      <c r="E78">
        <f t="shared" si="13"/>
        <v>4</v>
      </c>
      <c r="F78">
        <f t="shared" si="14"/>
        <v>17699</v>
      </c>
      <c r="G78" s="2">
        <v>3.91</v>
      </c>
      <c r="H78" s="2">
        <v>41.08</v>
      </c>
      <c r="I78">
        <v>19.190000000000001</v>
      </c>
      <c r="J78">
        <f t="shared" si="18"/>
        <v>5.3305555555555563E-3</v>
      </c>
      <c r="K78" s="2">
        <v>2.56</v>
      </c>
      <c r="L78" s="2" t="s">
        <v>159</v>
      </c>
      <c r="M78">
        <f t="shared" si="11"/>
        <v>7.5211282612841287E-5</v>
      </c>
      <c r="N78">
        <f t="shared" si="12"/>
        <v>4.6869737947632349E-6</v>
      </c>
      <c r="O78">
        <f t="shared" si="15"/>
        <v>2.0738687298378623E-2</v>
      </c>
      <c r="P78">
        <v>0</v>
      </c>
      <c r="Q78">
        <f t="shared" si="19"/>
        <v>2.0738687298378623E-2</v>
      </c>
      <c r="R78">
        <f t="shared" si="16"/>
        <v>5.0000000000000001E-3</v>
      </c>
      <c r="S78">
        <f t="shared" si="17"/>
        <v>5.0000000000000001E-4</v>
      </c>
      <c r="T78" s="3" t="s">
        <v>171</v>
      </c>
    </row>
    <row r="79" spans="1:21" x14ac:dyDescent="0.2">
      <c r="A79" t="s">
        <v>75</v>
      </c>
      <c r="B79">
        <v>2</v>
      </c>
      <c r="C79">
        <v>8.0477333333333334</v>
      </c>
      <c r="D79">
        <v>8077.7333333333336</v>
      </c>
      <c r="E79">
        <f t="shared" si="13"/>
        <v>9</v>
      </c>
      <c r="F79">
        <f t="shared" si="14"/>
        <v>8078</v>
      </c>
      <c r="G79" s="2">
        <v>3.91</v>
      </c>
      <c r="H79" s="2">
        <v>41.08</v>
      </c>
      <c r="I79">
        <v>19.190000000000001</v>
      </c>
      <c r="J79">
        <f t="shared" si="18"/>
        <v>5.3305555555555563E-3</v>
      </c>
      <c r="K79" s="2">
        <v>10.25</v>
      </c>
      <c r="L79" s="2" t="s">
        <v>159</v>
      </c>
      <c r="M79">
        <f t="shared" si="11"/>
        <v>1.8784476437938897E-5</v>
      </c>
      <c r="N79">
        <f t="shared" si="12"/>
        <v>4.6869737947632349E-6</v>
      </c>
      <c r="O79">
        <f t="shared" si="15"/>
        <v>4.2068193682330453E-3</v>
      </c>
      <c r="P79">
        <v>0</v>
      </c>
      <c r="Q79">
        <f t="shared" si="19"/>
        <v>4.2068193682330453E-3</v>
      </c>
      <c r="R79">
        <f t="shared" si="16"/>
        <v>5.0000000000000001E-3</v>
      </c>
      <c r="S79">
        <f t="shared" si="17"/>
        <v>5.0000000000000001E-4</v>
      </c>
      <c r="T79" s="3" t="s">
        <v>171</v>
      </c>
    </row>
    <row r="80" spans="1:21" x14ac:dyDescent="0.2">
      <c r="A80" t="s">
        <v>76</v>
      </c>
      <c r="B80">
        <v>2</v>
      </c>
      <c r="C80">
        <v>7.7917333333333332</v>
      </c>
      <c r="D80">
        <v>0</v>
      </c>
      <c r="E80">
        <f t="shared" si="13"/>
        <v>8</v>
      </c>
      <c r="F80">
        <f t="shared" si="14"/>
        <v>0</v>
      </c>
      <c r="G80" s="2">
        <v>3.91</v>
      </c>
      <c r="H80" s="2">
        <v>41.08</v>
      </c>
      <c r="I80">
        <v>19.190000000000001</v>
      </c>
      <c r="J80">
        <f t="shared" si="18"/>
        <v>5.3305555555555563E-3</v>
      </c>
      <c r="K80" s="2">
        <v>2.4700000000000002</v>
      </c>
      <c r="L80" s="2" t="s">
        <v>159</v>
      </c>
      <c r="M80">
        <f t="shared" si="11"/>
        <v>7.7951774691851697E-5</v>
      </c>
      <c r="N80">
        <f t="shared" si="12"/>
        <v>4.6869737947632349E-6</v>
      </c>
      <c r="O80">
        <f t="shared" si="15"/>
        <v>0</v>
      </c>
      <c r="P80">
        <v>0</v>
      </c>
      <c r="Q80">
        <f t="shared" si="19"/>
        <v>5.3305555555555563E-3</v>
      </c>
      <c r="R80">
        <f t="shared" si="16"/>
        <v>5.0000000000000001E-3</v>
      </c>
      <c r="S80">
        <f t="shared" si="17"/>
        <v>5.0000000000000001E-4</v>
      </c>
      <c r="T80" s="3" t="s">
        <v>171</v>
      </c>
    </row>
    <row r="81" spans="1:21" x14ac:dyDescent="0.2">
      <c r="A81" t="s">
        <v>77</v>
      </c>
      <c r="B81">
        <v>2</v>
      </c>
      <c r="C81">
        <v>2.8721333333333336</v>
      </c>
      <c r="D81">
        <v>50233</v>
      </c>
      <c r="E81">
        <f t="shared" si="13"/>
        <v>3</v>
      </c>
      <c r="F81">
        <f t="shared" si="14"/>
        <v>50233</v>
      </c>
      <c r="G81" s="2">
        <v>12.02</v>
      </c>
      <c r="H81" s="2">
        <v>64.41</v>
      </c>
      <c r="I81">
        <v>228.44</v>
      </c>
      <c r="J81">
        <f t="shared" si="18"/>
        <v>6.3455555555555557E-2</v>
      </c>
      <c r="K81" s="2">
        <v>5.08</v>
      </c>
      <c r="L81" s="2" t="s">
        <v>159</v>
      </c>
      <c r="M81">
        <f t="shared" si="11"/>
        <v>3.7901748718282219E-5</v>
      </c>
      <c r="N81">
        <f t="shared" si="12"/>
        <v>2.9893010943777939E-6</v>
      </c>
      <c r="O81">
        <f t="shared" si="15"/>
        <v>5.0053853957959908E-2</v>
      </c>
      <c r="P81">
        <v>0</v>
      </c>
      <c r="Q81">
        <f t="shared" si="19"/>
        <v>5.0053853957959908E-2</v>
      </c>
      <c r="R81">
        <f t="shared" si="16"/>
        <v>5.0000000000000001E-3</v>
      </c>
      <c r="S81">
        <f t="shared" si="17"/>
        <v>5.0000000000000001E-4</v>
      </c>
      <c r="T81" s="3" t="s">
        <v>171</v>
      </c>
    </row>
    <row r="82" spans="1:21" x14ac:dyDescent="0.2">
      <c r="A82" t="s">
        <v>78</v>
      </c>
      <c r="B82">
        <v>2</v>
      </c>
      <c r="C82">
        <v>14.786999999999999</v>
      </c>
      <c r="D82">
        <v>16328.333333333334</v>
      </c>
      <c r="E82">
        <f t="shared" si="13"/>
        <v>15</v>
      </c>
      <c r="F82">
        <f t="shared" si="14"/>
        <v>16329</v>
      </c>
      <c r="G82" s="2">
        <v>7.46</v>
      </c>
      <c r="H82" s="2">
        <v>21.41</v>
      </c>
      <c r="I82">
        <v>29.62</v>
      </c>
      <c r="J82">
        <f t="shared" si="18"/>
        <v>8.2277777777777783E-3</v>
      </c>
      <c r="K82" s="2" t="s">
        <v>159</v>
      </c>
      <c r="L82" s="2" t="s">
        <v>159</v>
      </c>
      <c r="M82">
        <f t="shared" si="11"/>
        <v>2.5809769904674756E-5</v>
      </c>
      <c r="N82">
        <f t="shared" si="12"/>
        <v>8.9930351933149779E-6</v>
      </c>
      <c r="O82">
        <f t="shared" si="15"/>
        <v>9.7898181114426854E-3</v>
      </c>
      <c r="P82">
        <v>0</v>
      </c>
      <c r="Q82">
        <f t="shared" si="19"/>
        <v>9.7898181114426854E-3</v>
      </c>
      <c r="R82">
        <f t="shared" si="16"/>
        <v>5.0000000000000001E-3</v>
      </c>
      <c r="S82">
        <f t="shared" si="17"/>
        <v>5.0000000000000001E-4</v>
      </c>
    </row>
    <row r="83" spans="1:21" x14ac:dyDescent="0.2">
      <c r="A83" t="s">
        <v>79</v>
      </c>
      <c r="B83">
        <v>2</v>
      </c>
      <c r="C83">
        <v>0.17061999999999999</v>
      </c>
      <c r="D83">
        <v>0</v>
      </c>
      <c r="E83">
        <f t="shared" si="13"/>
        <v>1</v>
      </c>
      <c r="F83">
        <f t="shared" si="14"/>
        <v>0</v>
      </c>
      <c r="G83" s="2">
        <v>12.053333333333333</v>
      </c>
      <c r="H83" s="2">
        <v>28.413333333333338</v>
      </c>
      <c r="I83">
        <v>746.46</v>
      </c>
      <c r="J83">
        <f t="shared" si="18"/>
        <v>0.20735000000000001</v>
      </c>
      <c r="K83" s="2">
        <v>2.6</v>
      </c>
      <c r="L83" s="2" t="s">
        <v>159</v>
      </c>
      <c r="M83">
        <f t="shared" si="11"/>
        <v>7.4054185957259119E-5</v>
      </c>
      <c r="N83">
        <f t="shared" si="12"/>
        <v>6.776427152353601E-6</v>
      </c>
      <c r="O83">
        <f t="shared" si="15"/>
        <v>0</v>
      </c>
      <c r="P83">
        <v>0</v>
      </c>
      <c r="Q83">
        <f t="shared" si="19"/>
        <v>0.20735000000000001</v>
      </c>
      <c r="R83">
        <f t="shared" si="16"/>
        <v>5.0000000000000001E-3</v>
      </c>
      <c r="S83">
        <f t="shared" si="17"/>
        <v>5.0000000000000001E-4</v>
      </c>
      <c r="T83" s="3" t="s">
        <v>171</v>
      </c>
    </row>
    <row r="84" spans="1:21" x14ac:dyDescent="0.2">
      <c r="A84" t="s">
        <v>80</v>
      </c>
      <c r="B84">
        <v>2</v>
      </c>
      <c r="C84">
        <v>8.5343333333333327E-2</v>
      </c>
      <c r="D84">
        <v>0</v>
      </c>
      <c r="E84">
        <f t="shared" si="13"/>
        <v>1</v>
      </c>
      <c r="F84">
        <f t="shared" si="14"/>
        <v>0</v>
      </c>
      <c r="G84" s="2">
        <v>12.053333333333333</v>
      </c>
      <c r="H84" s="2">
        <v>28.413333333333338</v>
      </c>
      <c r="I84">
        <v>746.46</v>
      </c>
      <c r="J84">
        <f t="shared" si="18"/>
        <v>0.20735000000000001</v>
      </c>
      <c r="K84" s="2">
        <v>2.6</v>
      </c>
      <c r="L84" s="2" t="s">
        <v>159</v>
      </c>
      <c r="M84">
        <f t="shared" si="11"/>
        <v>7.4054185957259119E-5</v>
      </c>
      <c r="N84">
        <f t="shared" si="12"/>
        <v>6.776427152353601E-6</v>
      </c>
      <c r="O84">
        <f t="shared" si="15"/>
        <v>0</v>
      </c>
      <c r="P84">
        <v>0</v>
      </c>
      <c r="Q84">
        <f t="shared" si="19"/>
        <v>0.20735000000000001</v>
      </c>
      <c r="R84">
        <f t="shared" si="16"/>
        <v>5.0000000000000001E-3</v>
      </c>
      <c r="S84">
        <f t="shared" si="17"/>
        <v>5.0000000000000001E-4</v>
      </c>
      <c r="T84" s="3" t="s">
        <v>171</v>
      </c>
    </row>
    <row r="85" spans="1:21" x14ac:dyDescent="0.2">
      <c r="A85" t="s">
        <v>81</v>
      </c>
      <c r="B85">
        <v>2</v>
      </c>
      <c r="C85">
        <v>58.338333333333338</v>
      </c>
      <c r="D85">
        <v>94011.666666666672</v>
      </c>
      <c r="E85">
        <f t="shared" si="13"/>
        <v>59</v>
      </c>
      <c r="F85">
        <f t="shared" si="14"/>
        <v>94012</v>
      </c>
      <c r="G85" s="2">
        <v>9.86</v>
      </c>
      <c r="H85" s="2">
        <v>32.340000000000003</v>
      </c>
      <c r="I85">
        <v>746.46</v>
      </c>
      <c r="J85">
        <f t="shared" si="18"/>
        <v>0.20735000000000001</v>
      </c>
      <c r="K85" s="2" t="s">
        <v>159</v>
      </c>
      <c r="L85" s="2" t="s">
        <v>159</v>
      </c>
      <c r="M85">
        <f t="shared" si="11"/>
        <v>1.9527472970474005E-5</v>
      </c>
      <c r="N85">
        <f t="shared" si="12"/>
        <v>5.9536451295260877E-6</v>
      </c>
      <c r="O85">
        <f t="shared" si="15"/>
        <v>9.4866794223221456E-3</v>
      </c>
      <c r="P85">
        <v>0</v>
      </c>
      <c r="Q85">
        <f t="shared" si="19"/>
        <v>9.4866794223221456E-3</v>
      </c>
      <c r="R85">
        <f t="shared" si="16"/>
        <v>5.0000000000000001E-3</v>
      </c>
      <c r="S85">
        <f t="shared" si="17"/>
        <v>5.0000000000000001E-4</v>
      </c>
    </row>
    <row r="86" spans="1:21" x14ac:dyDescent="0.2">
      <c r="A86" t="s">
        <v>82</v>
      </c>
      <c r="B86">
        <v>2</v>
      </c>
      <c r="C86">
        <v>8.645133333333332</v>
      </c>
      <c r="D86">
        <v>9655.4666666666672</v>
      </c>
      <c r="E86">
        <f t="shared" si="13"/>
        <v>9</v>
      </c>
      <c r="F86">
        <f t="shared" si="14"/>
        <v>9656</v>
      </c>
      <c r="G86" s="2">
        <v>6.14</v>
      </c>
      <c r="H86" s="2">
        <v>22.55</v>
      </c>
      <c r="I86">
        <v>746.46</v>
      </c>
      <c r="J86">
        <f t="shared" si="18"/>
        <v>0.20735000000000001</v>
      </c>
      <c r="K86" s="2" t="s">
        <v>159</v>
      </c>
      <c r="L86" s="2" t="s">
        <v>159</v>
      </c>
      <c r="M86">
        <f t="shared" si="11"/>
        <v>3.1358450079621122E-5</v>
      </c>
      <c r="N86">
        <f t="shared" si="12"/>
        <v>8.5383983808813165E-6</v>
      </c>
      <c r="O86">
        <f t="shared" si="15"/>
        <v>9.1607527517544429E-3</v>
      </c>
      <c r="P86">
        <v>0</v>
      </c>
      <c r="Q86">
        <f t="shared" si="19"/>
        <v>9.1607527517544429E-3</v>
      </c>
      <c r="R86">
        <f t="shared" si="16"/>
        <v>5.0000000000000001E-3</v>
      </c>
      <c r="S86">
        <f t="shared" si="17"/>
        <v>5.0000000000000001E-4</v>
      </c>
    </row>
    <row r="87" spans="1:21" x14ac:dyDescent="0.2">
      <c r="A87" t="s">
        <v>83</v>
      </c>
      <c r="B87">
        <v>2</v>
      </c>
      <c r="C87">
        <v>1.7346999999999999</v>
      </c>
      <c r="D87">
        <v>15292.333333333334</v>
      </c>
      <c r="E87">
        <f t="shared" si="13"/>
        <v>2</v>
      </c>
      <c r="F87">
        <f t="shared" si="14"/>
        <v>15293</v>
      </c>
      <c r="G87" s="2">
        <v>20.16</v>
      </c>
      <c r="H87" s="2">
        <v>30.35</v>
      </c>
      <c r="I87">
        <v>746.46</v>
      </c>
      <c r="J87">
        <f t="shared" si="18"/>
        <v>0.20735000000000001</v>
      </c>
      <c r="K87" s="2" t="s">
        <v>159</v>
      </c>
      <c r="L87" s="2" t="s">
        <v>159</v>
      </c>
      <c r="M87">
        <f t="shared" si="11"/>
        <v>9.5506390619480999E-6</v>
      </c>
      <c r="N87">
        <f t="shared" si="12"/>
        <v>6.3440159304406483E-6</v>
      </c>
      <c r="O87">
        <f t="shared" si="15"/>
        <v>4.8509517812114419E-2</v>
      </c>
      <c r="P87">
        <v>0</v>
      </c>
      <c r="Q87">
        <f t="shared" si="19"/>
        <v>4.8509517812114419E-2</v>
      </c>
      <c r="R87">
        <f t="shared" si="16"/>
        <v>5.0000000000000001E-3</v>
      </c>
      <c r="S87">
        <f t="shared" si="17"/>
        <v>5.0000000000000001E-4</v>
      </c>
    </row>
    <row r="88" spans="1:21" x14ac:dyDescent="0.2">
      <c r="A88" t="s">
        <v>84</v>
      </c>
      <c r="B88">
        <v>2</v>
      </c>
      <c r="C88">
        <v>5.0619666666666667</v>
      </c>
      <c r="D88">
        <v>9091.6666666666661</v>
      </c>
      <c r="E88">
        <f t="shared" si="13"/>
        <v>6</v>
      </c>
      <c r="F88">
        <f t="shared" si="14"/>
        <v>9092</v>
      </c>
      <c r="G88" s="2">
        <v>8.32</v>
      </c>
      <c r="H88" s="2">
        <v>77.349999999999994</v>
      </c>
      <c r="I88">
        <v>16.04</v>
      </c>
      <c r="J88">
        <f t="shared" si="18"/>
        <v>4.4555555555555555E-3</v>
      </c>
      <c r="K88" s="2" t="s">
        <v>159</v>
      </c>
      <c r="L88" s="2" t="s">
        <v>159</v>
      </c>
      <c r="M88">
        <f t="shared" si="11"/>
        <v>2.3141933111643472E-5</v>
      </c>
      <c r="N88">
        <f t="shared" si="12"/>
        <v>2.4892163346977853E-6</v>
      </c>
      <c r="O88">
        <f t="shared" si="15"/>
        <v>3.7719924858453774E-3</v>
      </c>
      <c r="P88">
        <v>0</v>
      </c>
      <c r="Q88">
        <f t="shared" si="19"/>
        <v>3.7719924858453774E-3</v>
      </c>
      <c r="R88">
        <f t="shared" si="16"/>
        <v>5.0000000000000001E-3</v>
      </c>
      <c r="S88">
        <f t="shared" si="17"/>
        <v>5.0000000000000001E-4</v>
      </c>
    </row>
    <row r="89" spans="1:21" x14ac:dyDescent="0.2">
      <c r="A89" t="s">
        <v>85</v>
      </c>
      <c r="B89">
        <v>2</v>
      </c>
      <c r="C89">
        <v>7.5929000000000002</v>
      </c>
      <c r="D89">
        <v>70400</v>
      </c>
      <c r="E89">
        <f t="shared" si="13"/>
        <v>8</v>
      </c>
      <c r="F89">
        <f t="shared" si="14"/>
        <v>70400</v>
      </c>
      <c r="G89" s="2">
        <v>7.86</v>
      </c>
      <c r="H89" s="2">
        <v>20.010000000000002</v>
      </c>
      <c r="I89">
        <v>2.85</v>
      </c>
      <c r="J89">
        <f t="shared" si="18"/>
        <v>7.9166666666666665E-4</v>
      </c>
      <c r="K89" s="2" t="s">
        <v>159</v>
      </c>
      <c r="L89" s="2" t="s">
        <v>159</v>
      </c>
      <c r="M89">
        <f t="shared" si="11"/>
        <v>2.4496295609271461E-5</v>
      </c>
      <c r="N89">
        <f t="shared" si="12"/>
        <v>9.6222330579147269E-6</v>
      </c>
      <c r="O89">
        <f t="shared" si="15"/>
        <v>8.4675650909649597E-2</v>
      </c>
      <c r="P89">
        <v>0</v>
      </c>
      <c r="Q89">
        <f t="shared" si="19"/>
        <v>8.4675650909649597E-2</v>
      </c>
      <c r="R89">
        <f t="shared" si="16"/>
        <v>5.0000000000000001E-3</v>
      </c>
      <c r="S89">
        <f t="shared" si="17"/>
        <v>5.0000000000000001E-4</v>
      </c>
    </row>
    <row r="90" spans="1:21" x14ac:dyDescent="0.2">
      <c r="A90" t="s">
        <v>86</v>
      </c>
      <c r="B90">
        <v>2</v>
      </c>
      <c r="C90">
        <v>0.48333333333333334</v>
      </c>
      <c r="D90">
        <v>2708.2333333333331</v>
      </c>
      <c r="E90">
        <f t="shared" si="13"/>
        <v>1</v>
      </c>
      <c r="F90">
        <f t="shared" si="14"/>
        <v>2709</v>
      </c>
      <c r="G90" s="2">
        <v>7.86</v>
      </c>
      <c r="H90" s="2">
        <v>20.010000000000002</v>
      </c>
      <c r="I90">
        <v>2.85</v>
      </c>
      <c r="J90">
        <f t="shared" si="18"/>
        <v>7.9166666666666665E-4</v>
      </c>
      <c r="K90" s="2">
        <v>2.67</v>
      </c>
      <c r="L90" s="2" t="s">
        <v>159</v>
      </c>
      <c r="M90">
        <f t="shared" si="11"/>
        <v>7.2112690445271042E-5</v>
      </c>
      <c r="N90">
        <f t="shared" si="12"/>
        <v>9.6222330579147269E-6</v>
      </c>
      <c r="O90">
        <f t="shared" si="15"/>
        <v>2.6066629353890994E-2</v>
      </c>
      <c r="P90">
        <v>0</v>
      </c>
      <c r="Q90">
        <f t="shared" si="19"/>
        <v>2.6066629353890994E-2</v>
      </c>
      <c r="R90">
        <f t="shared" si="16"/>
        <v>5.0000000000000001E-3</v>
      </c>
      <c r="S90">
        <f t="shared" si="17"/>
        <v>5.0000000000000001E-4</v>
      </c>
      <c r="T90" s="3" t="s">
        <v>171</v>
      </c>
    </row>
    <row r="91" spans="1:21" x14ac:dyDescent="0.2">
      <c r="A91" t="s">
        <v>87</v>
      </c>
      <c r="B91">
        <v>2</v>
      </c>
      <c r="C91">
        <v>5.6027333333333331</v>
      </c>
      <c r="D91">
        <v>417583.33333333331</v>
      </c>
      <c r="E91">
        <f t="shared" si="13"/>
        <v>6</v>
      </c>
      <c r="F91">
        <f t="shared" si="14"/>
        <v>417584</v>
      </c>
      <c r="G91" s="2">
        <v>10.664999999999999</v>
      </c>
      <c r="H91" s="2">
        <v>86.800000000000011</v>
      </c>
      <c r="I91">
        <v>862.7</v>
      </c>
      <c r="J91">
        <f t="shared" si="18"/>
        <v>0.2396388888888889</v>
      </c>
      <c r="K91" s="2">
        <v>8.83</v>
      </c>
      <c r="L91" s="2" t="s">
        <v>159</v>
      </c>
      <c r="M91">
        <f t="shared" si="11"/>
        <v>2.1805309568388866E-5</v>
      </c>
      <c r="N91">
        <f t="shared" si="12"/>
        <v>2.2182129434202036E-6</v>
      </c>
      <c r="O91">
        <f t="shared" si="15"/>
        <v>0.15438170562753037</v>
      </c>
      <c r="P91">
        <v>0</v>
      </c>
      <c r="Q91">
        <f t="shared" si="19"/>
        <v>0.15438170562753037</v>
      </c>
      <c r="R91">
        <f t="shared" si="16"/>
        <v>5.0000000000000001E-3</v>
      </c>
      <c r="S91">
        <f t="shared" si="17"/>
        <v>5.0000000000000001E-4</v>
      </c>
      <c r="T91" s="3" t="s">
        <v>171</v>
      </c>
    </row>
    <row r="92" spans="1:21" x14ac:dyDescent="0.2">
      <c r="A92" t="s">
        <v>88</v>
      </c>
      <c r="B92">
        <v>2</v>
      </c>
      <c r="C92">
        <v>4.2658333333333331</v>
      </c>
      <c r="D92">
        <v>981176.66666666663</v>
      </c>
      <c r="E92">
        <f t="shared" si="13"/>
        <v>5</v>
      </c>
      <c r="F92">
        <f t="shared" si="14"/>
        <v>981177</v>
      </c>
      <c r="G92" s="2">
        <v>10.664999999999999</v>
      </c>
      <c r="H92" s="2">
        <v>86.800000000000011</v>
      </c>
      <c r="I92">
        <v>862.7</v>
      </c>
      <c r="J92">
        <f t="shared" si="18"/>
        <v>0.2396388888888889</v>
      </c>
      <c r="K92" s="2">
        <v>11</v>
      </c>
      <c r="L92" s="2" t="s">
        <v>159</v>
      </c>
      <c r="M92">
        <f t="shared" si="11"/>
        <v>1.7503716680806699E-5</v>
      </c>
      <c r="N92">
        <f t="shared" si="12"/>
        <v>2.2182129434202036E-6</v>
      </c>
      <c r="O92">
        <f t="shared" si="15"/>
        <v>0.43529190423724107</v>
      </c>
      <c r="P92">
        <v>0</v>
      </c>
      <c r="Q92">
        <f t="shared" si="19"/>
        <v>0.43529190423724107</v>
      </c>
      <c r="R92">
        <f t="shared" si="16"/>
        <v>5.0000000000000001E-3</v>
      </c>
      <c r="S92">
        <f t="shared" si="17"/>
        <v>5.0000000000000001E-4</v>
      </c>
      <c r="T92" s="3" t="s">
        <v>171</v>
      </c>
    </row>
    <row r="93" spans="1:21" x14ac:dyDescent="0.2">
      <c r="A93" t="s">
        <v>89</v>
      </c>
      <c r="B93">
        <v>2</v>
      </c>
      <c r="C93">
        <v>2.9003000000000001</v>
      </c>
      <c r="D93">
        <v>0</v>
      </c>
      <c r="E93">
        <f t="shared" si="13"/>
        <v>3</v>
      </c>
      <c r="F93">
        <f t="shared" si="14"/>
        <v>0</v>
      </c>
      <c r="G93" s="2">
        <v>27.914999999999999</v>
      </c>
      <c r="H93" s="2">
        <v>10.98</v>
      </c>
      <c r="I93">
        <v>5.915</v>
      </c>
      <c r="J93">
        <f t="shared" si="18"/>
        <v>1.6430555555555556E-3</v>
      </c>
      <c r="K93" s="2">
        <v>0.1444</v>
      </c>
      <c r="L93" s="2">
        <v>0.75</v>
      </c>
      <c r="M93">
        <f t="shared" si="11"/>
        <v>1.3333856197290423E-3</v>
      </c>
      <c r="N93">
        <f t="shared" si="12"/>
        <v>2.5672117798516492E-4</v>
      </c>
      <c r="O93">
        <f t="shared" si="15"/>
        <v>0</v>
      </c>
      <c r="P93">
        <v>0</v>
      </c>
      <c r="Q93">
        <f t="shared" si="19"/>
        <v>1.6430555555555556E-3</v>
      </c>
      <c r="R93">
        <f t="shared" si="16"/>
        <v>5.0000000000000001E-3</v>
      </c>
      <c r="S93">
        <f t="shared" si="17"/>
        <v>5.0000000000000001E-4</v>
      </c>
      <c r="T93" s="1" t="s">
        <v>151</v>
      </c>
      <c r="U93" s="1" t="s">
        <v>151</v>
      </c>
    </row>
    <row r="94" spans="1:21" x14ac:dyDescent="0.2">
      <c r="A94" t="s">
        <v>90</v>
      </c>
      <c r="B94">
        <v>2</v>
      </c>
      <c r="C94">
        <v>0.85314666666666661</v>
      </c>
      <c r="D94">
        <v>30008.333333333332</v>
      </c>
      <c r="E94">
        <f t="shared" si="13"/>
        <v>1</v>
      </c>
      <c r="F94">
        <f t="shared" si="14"/>
        <v>30009</v>
      </c>
      <c r="G94" s="2">
        <v>12.2</v>
      </c>
      <c r="H94" s="2">
        <v>90.15</v>
      </c>
      <c r="I94">
        <v>95.38</v>
      </c>
      <c r="J94">
        <f t="shared" si="18"/>
        <v>2.6494444444444442E-2</v>
      </c>
      <c r="K94" s="2" t="s">
        <v>159</v>
      </c>
      <c r="L94" s="2" t="s">
        <v>159</v>
      </c>
      <c r="M94">
        <f t="shared" si="11"/>
        <v>1.5782039630235548E-5</v>
      </c>
      <c r="N94">
        <f t="shared" si="12"/>
        <v>2.1357835106918875E-6</v>
      </c>
      <c r="O94">
        <f t="shared" si="15"/>
        <v>6.4092727372352845E-2</v>
      </c>
      <c r="P94">
        <v>0</v>
      </c>
      <c r="Q94">
        <f t="shared" si="19"/>
        <v>6.4092727372352845E-2</v>
      </c>
      <c r="R94">
        <f t="shared" si="16"/>
        <v>5.0000000000000001E-3</v>
      </c>
      <c r="S94">
        <f t="shared" si="17"/>
        <v>5.0000000000000001E-4</v>
      </c>
    </row>
    <row r="95" spans="1:21" x14ac:dyDescent="0.2">
      <c r="A95" t="s">
        <v>91</v>
      </c>
      <c r="B95">
        <v>2</v>
      </c>
      <c r="C95">
        <v>2.2462666666666666</v>
      </c>
      <c r="D95">
        <v>0</v>
      </c>
      <c r="E95">
        <f t="shared" si="13"/>
        <v>3</v>
      </c>
      <c r="F95">
        <f t="shared" si="14"/>
        <v>0</v>
      </c>
      <c r="G95" s="2">
        <v>11.68</v>
      </c>
      <c r="H95" s="2">
        <v>64.14</v>
      </c>
      <c r="I95">
        <v>54.49</v>
      </c>
      <c r="J95">
        <f t="shared" si="18"/>
        <v>1.5136111111111112E-2</v>
      </c>
      <c r="K95" s="2" t="s">
        <v>159</v>
      </c>
      <c r="L95" s="2" t="s">
        <v>159</v>
      </c>
      <c r="M95">
        <f t="shared" si="11"/>
        <v>1.6484664682266584E-5</v>
      </c>
      <c r="N95">
        <f t="shared" si="12"/>
        <v>3.0018846817722745E-6</v>
      </c>
      <c r="O95">
        <f t="shared" si="15"/>
        <v>0</v>
      </c>
      <c r="P95">
        <v>0</v>
      </c>
      <c r="Q95">
        <f t="shared" si="19"/>
        <v>1.5136111111111112E-2</v>
      </c>
      <c r="R95">
        <f t="shared" si="16"/>
        <v>5.0000000000000001E-3</v>
      </c>
      <c r="S95">
        <f t="shared" si="17"/>
        <v>5.0000000000000001E-4</v>
      </c>
    </row>
    <row r="96" spans="1:21" x14ac:dyDescent="0.2">
      <c r="A96" t="s">
        <v>92</v>
      </c>
      <c r="B96">
        <v>2</v>
      </c>
      <c r="C96">
        <v>6.2843666666666662</v>
      </c>
      <c r="D96">
        <v>136313.33333333334</v>
      </c>
      <c r="E96">
        <f t="shared" si="13"/>
        <v>7</v>
      </c>
      <c r="F96">
        <f t="shared" si="14"/>
        <v>136314</v>
      </c>
      <c r="G96" s="2">
        <v>8.23</v>
      </c>
      <c r="H96" s="2">
        <v>51.11</v>
      </c>
      <c r="I96">
        <v>21.37</v>
      </c>
      <c r="J96">
        <f t="shared" si="18"/>
        <v>5.9361111111111116E-3</v>
      </c>
      <c r="K96" s="2" t="s">
        <v>159</v>
      </c>
      <c r="L96" s="2" t="s">
        <v>159</v>
      </c>
      <c r="M96">
        <f t="shared" si="11"/>
        <v>2.3395004069121954E-5</v>
      </c>
      <c r="N96">
        <f t="shared" si="12"/>
        <v>3.7671861375244317E-6</v>
      </c>
      <c r="O96">
        <f t="shared" si="15"/>
        <v>7.3360030164357909E-2</v>
      </c>
      <c r="P96">
        <v>0</v>
      </c>
      <c r="Q96">
        <f t="shared" si="19"/>
        <v>7.3360030164357909E-2</v>
      </c>
      <c r="R96">
        <f t="shared" si="16"/>
        <v>5.0000000000000001E-3</v>
      </c>
      <c r="S96">
        <f t="shared" si="17"/>
        <v>5.0000000000000001E-4</v>
      </c>
    </row>
    <row r="97" spans="1:21" x14ac:dyDescent="0.2">
      <c r="A97" t="s">
        <v>93</v>
      </c>
      <c r="B97">
        <v>2</v>
      </c>
      <c r="C97">
        <v>0.93839666666666677</v>
      </c>
      <c r="D97">
        <v>19302.333333333332</v>
      </c>
      <c r="E97">
        <f t="shared" si="13"/>
        <v>1</v>
      </c>
      <c r="F97">
        <f t="shared" si="14"/>
        <v>19303</v>
      </c>
      <c r="G97" s="2">
        <v>11.41</v>
      </c>
      <c r="H97" s="2">
        <v>29.38</v>
      </c>
      <c r="I97">
        <v>11.77</v>
      </c>
      <c r="J97">
        <f t="shared" si="18"/>
        <v>3.2694444444444442E-3</v>
      </c>
      <c r="K97" s="2" t="s">
        <v>159</v>
      </c>
      <c r="L97" s="2" t="s">
        <v>159</v>
      </c>
      <c r="M97">
        <f t="shared" si="11"/>
        <v>1.6874748772031E-5</v>
      </c>
      <c r="N97">
        <f t="shared" si="12"/>
        <v>6.5534677838282396E-6</v>
      </c>
      <c r="O97">
        <f t="shared" si="15"/>
        <v>0.12650158863123651</v>
      </c>
      <c r="P97">
        <v>0</v>
      </c>
      <c r="Q97">
        <f t="shared" si="19"/>
        <v>0.12650158863123651</v>
      </c>
      <c r="R97">
        <f t="shared" si="16"/>
        <v>5.0000000000000001E-3</v>
      </c>
      <c r="S97">
        <f t="shared" si="17"/>
        <v>5.0000000000000001E-4</v>
      </c>
    </row>
    <row r="98" spans="1:21" x14ac:dyDescent="0.2">
      <c r="A98" t="s">
        <v>94</v>
      </c>
      <c r="B98">
        <v>2</v>
      </c>
      <c r="C98">
        <v>4.4363000000000001</v>
      </c>
      <c r="D98">
        <v>0</v>
      </c>
      <c r="E98">
        <f t="shared" si="13"/>
        <v>5</v>
      </c>
      <c r="F98">
        <f t="shared" si="14"/>
        <v>0</v>
      </c>
      <c r="G98" s="2">
        <v>27.914999999999999</v>
      </c>
      <c r="H98" s="2">
        <v>10.98</v>
      </c>
      <c r="I98">
        <v>5.915</v>
      </c>
      <c r="J98">
        <f t="shared" si="18"/>
        <v>1.6430555555555556E-3</v>
      </c>
      <c r="K98" s="2">
        <v>0.1444</v>
      </c>
      <c r="L98" s="2">
        <v>0.75</v>
      </c>
      <c r="M98">
        <f t="shared" ref="M98:M129" si="20">IF(K98&lt;&gt;"NaN",LN(2)/K98/3600,IF(G98&lt;&gt;"NaN",LN(2)/G98/3600,0))</f>
        <v>1.3333856197290423E-3</v>
      </c>
      <c r="N98">
        <f t="shared" ref="N98:N129" si="21">IF(L98&lt;&gt;"NaN",LN(2)/L98/3600,IF(H98&lt;&gt;"NaN",LN(2)/H98/3600,0))</f>
        <v>2.5672117798516492E-4</v>
      </c>
      <c r="O98">
        <f t="shared" si="15"/>
        <v>0</v>
      </c>
      <c r="P98">
        <v>0</v>
      </c>
      <c r="Q98">
        <f t="shared" si="19"/>
        <v>1.6430555555555556E-3</v>
      </c>
      <c r="R98">
        <f t="shared" si="16"/>
        <v>5.0000000000000001E-3</v>
      </c>
      <c r="S98">
        <f t="shared" si="17"/>
        <v>5.0000000000000001E-4</v>
      </c>
      <c r="T98" s="1" t="s">
        <v>151</v>
      </c>
      <c r="U98" s="1" t="s">
        <v>151</v>
      </c>
    </row>
    <row r="99" spans="1:21" x14ac:dyDescent="0.2">
      <c r="A99" t="s">
        <v>95</v>
      </c>
      <c r="B99">
        <v>2</v>
      </c>
      <c r="C99">
        <v>0.17061999999999999</v>
      </c>
      <c r="D99">
        <v>0</v>
      </c>
      <c r="E99">
        <f t="shared" si="13"/>
        <v>1</v>
      </c>
      <c r="F99">
        <f t="shared" si="14"/>
        <v>0</v>
      </c>
      <c r="G99" s="2">
        <v>10.86</v>
      </c>
      <c r="H99" s="2">
        <v>14.42</v>
      </c>
      <c r="I99">
        <v>234.93</v>
      </c>
      <c r="J99">
        <f t="shared" si="18"/>
        <v>6.5258333333333335E-2</v>
      </c>
      <c r="K99" s="2">
        <v>0.1444</v>
      </c>
      <c r="L99" s="2">
        <v>0.75</v>
      </c>
      <c r="M99">
        <f t="shared" si="20"/>
        <v>1.3333856197290423E-3</v>
      </c>
      <c r="N99">
        <f t="shared" si="21"/>
        <v>2.5672117798516492E-4</v>
      </c>
      <c r="O99">
        <f t="shared" si="15"/>
        <v>0</v>
      </c>
      <c r="P99">
        <v>0.3</v>
      </c>
      <c r="Q99">
        <f>IF(O99,O99,IF(P99,P99,J99))</f>
        <v>0.3</v>
      </c>
      <c r="R99">
        <f t="shared" si="16"/>
        <v>5.0000000000000001E-3</v>
      </c>
      <c r="S99">
        <f t="shared" si="17"/>
        <v>5.0000000000000001E-4</v>
      </c>
      <c r="T99" s="1" t="s">
        <v>151</v>
      </c>
      <c r="U99" s="1" t="s">
        <v>151</v>
      </c>
    </row>
    <row r="100" spans="1:21" x14ac:dyDescent="0.2">
      <c r="A100" t="s">
        <v>96</v>
      </c>
      <c r="B100">
        <v>2</v>
      </c>
      <c r="C100">
        <v>5.6303666666666672</v>
      </c>
      <c r="D100">
        <v>21210</v>
      </c>
      <c r="E100">
        <f t="shared" si="13"/>
        <v>6</v>
      </c>
      <c r="F100">
        <f t="shared" si="14"/>
        <v>21210</v>
      </c>
      <c r="G100" s="2">
        <v>10.86</v>
      </c>
      <c r="H100" s="2">
        <v>14.42</v>
      </c>
      <c r="I100">
        <v>234.93</v>
      </c>
      <c r="J100">
        <f t="shared" si="18"/>
        <v>6.5258333333333335E-2</v>
      </c>
      <c r="K100" s="2">
        <v>0.33329999999999999</v>
      </c>
      <c r="L100" s="2">
        <v>2.1667000000000001</v>
      </c>
      <c r="M100">
        <f t="shared" si="20"/>
        <v>5.7768041850847203E-4</v>
      </c>
      <c r="N100">
        <f t="shared" si="21"/>
        <v>8.8863656015541456E-5</v>
      </c>
      <c r="O100">
        <f t="shared" si="15"/>
        <v>0.31413302401493903</v>
      </c>
      <c r="P100">
        <v>0</v>
      </c>
      <c r="Q100">
        <f t="shared" ref="Q100:Q142" si="22">IF(O100,O100,IF(P100,P100,J100))</f>
        <v>0.31413302401493903</v>
      </c>
      <c r="R100">
        <f t="shared" si="16"/>
        <v>5.0000000000000001E-3</v>
      </c>
      <c r="S100">
        <f t="shared" si="17"/>
        <v>5.0000000000000001E-4</v>
      </c>
      <c r="T100" t="s">
        <v>175</v>
      </c>
      <c r="U100" t="s">
        <v>174</v>
      </c>
    </row>
    <row r="101" spans="1:21" x14ac:dyDescent="0.2">
      <c r="A101" t="s">
        <v>97</v>
      </c>
      <c r="B101">
        <v>2</v>
      </c>
      <c r="C101">
        <v>3.3270333333333331</v>
      </c>
      <c r="D101">
        <v>0</v>
      </c>
      <c r="E101">
        <f t="shared" si="13"/>
        <v>4</v>
      </c>
      <c r="F101">
        <f t="shared" si="14"/>
        <v>0</v>
      </c>
      <c r="G101" s="2">
        <v>0.8</v>
      </c>
      <c r="H101" s="2">
        <v>0.5</v>
      </c>
      <c r="I101">
        <v>234.93</v>
      </c>
      <c r="J101">
        <f t="shared" ref="J101:J129" si="23">IF(I101="NaN","NaN",I101/3600)</f>
        <v>6.5258333333333335E-2</v>
      </c>
      <c r="K101" s="2" t="s">
        <v>159</v>
      </c>
      <c r="L101" s="2" t="s">
        <v>159</v>
      </c>
      <c r="M101">
        <f t="shared" si="20"/>
        <v>2.4067610436109209E-4</v>
      </c>
      <c r="N101">
        <f t="shared" si="21"/>
        <v>3.8508176697774738E-4</v>
      </c>
      <c r="O101">
        <f t="shared" si="15"/>
        <v>0</v>
      </c>
      <c r="P101">
        <v>0</v>
      </c>
      <c r="Q101">
        <f t="shared" si="22"/>
        <v>6.5258333333333335E-2</v>
      </c>
      <c r="R101">
        <f t="shared" si="16"/>
        <v>5.0000000000000001E-3</v>
      </c>
      <c r="S101">
        <f t="shared" si="17"/>
        <v>5.0000000000000001E-4</v>
      </c>
      <c r="T101" s="3" t="s">
        <v>177</v>
      </c>
      <c r="U101" t="s">
        <v>176</v>
      </c>
    </row>
    <row r="102" spans="1:21" x14ac:dyDescent="0.2">
      <c r="A102" t="s">
        <v>98</v>
      </c>
      <c r="B102">
        <v>2</v>
      </c>
      <c r="C102">
        <v>60.670999999999992</v>
      </c>
      <c r="D102">
        <v>136986.66666666666</v>
      </c>
      <c r="E102">
        <f t="shared" si="13"/>
        <v>61</v>
      </c>
      <c r="F102">
        <f t="shared" si="14"/>
        <v>136987</v>
      </c>
      <c r="G102" s="2">
        <v>10.86</v>
      </c>
      <c r="H102" s="2">
        <v>14.42</v>
      </c>
      <c r="I102">
        <v>234.93</v>
      </c>
      <c r="J102">
        <f t="shared" si="23"/>
        <v>6.5258333333333335E-2</v>
      </c>
      <c r="K102" s="2" t="s">
        <v>159</v>
      </c>
      <c r="L102" s="2" t="s">
        <v>159</v>
      </c>
      <c r="M102">
        <f t="shared" si="20"/>
        <v>1.772936312052244E-5</v>
      </c>
      <c r="N102">
        <f t="shared" si="21"/>
        <v>1.3352349756509965E-5</v>
      </c>
      <c r="O102">
        <f t="shared" si="15"/>
        <v>2.9985218624508699E-2</v>
      </c>
      <c r="P102">
        <v>0</v>
      </c>
      <c r="Q102">
        <f t="shared" si="22"/>
        <v>2.9985218624508699E-2</v>
      </c>
      <c r="R102">
        <f t="shared" si="16"/>
        <v>5.0000000000000001E-3</v>
      </c>
      <c r="S102">
        <f t="shared" si="17"/>
        <v>5.0000000000000001E-4</v>
      </c>
    </row>
    <row r="103" spans="1:21" x14ac:dyDescent="0.2">
      <c r="A103" t="s">
        <v>99</v>
      </c>
      <c r="B103">
        <v>2</v>
      </c>
      <c r="C103">
        <v>7.3085333333333331</v>
      </c>
      <c r="D103">
        <v>0</v>
      </c>
      <c r="E103">
        <f t="shared" si="13"/>
        <v>8</v>
      </c>
      <c r="F103">
        <f t="shared" si="14"/>
        <v>0</v>
      </c>
      <c r="G103" s="2">
        <v>11.85</v>
      </c>
      <c r="H103" s="2">
        <v>132.94</v>
      </c>
      <c r="I103">
        <v>21.82</v>
      </c>
      <c r="J103">
        <f t="shared" si="23"/>
        <v>6.0611111111111109E-3</v>
      </c>
      <c r="K103" s="2" t="s">
        <v>159</v>
      </c>
      <c r="L103" s="2" t="s">
        <v>159</v>
      </c>
      <c r="M103">
        <f t="shared" si="20"/>
        <v>1.6248175821845884E-5</v>
      </c>
      <c r="N103">
        <f t="shared" si="21"/>
        <v>1.4483291972985835E-6</v>
      </c>
      <c r="O103">
        <f t="shared" si="15"/>
        <v>0</v>
      </c>
      <c r="P103">
        <v>0</v>
      </c>
      <c r="Q103">
        <f t="shared" si="22"/>
        <v>6.0611111111111109E-3</v>
      </c>
      <c r="R103">
        <f t="shared" si="16"/>
        <v>5.0000000000000001E-3</v>
      </c>
      <c r="S103">
        <f t="shared" si="17"/>
        <v>5.0000000000000001E-4</v>
      </c>
    </row>
    <row r="104" spans="1:21" x14ac:dyDescent="0.2">
      <c r="A104" t="s">
        <v>100</v>
      </c>
      <c r="B104">
        <v>2</v>
      </c>
      <c r="C104">
        <v>1.2796333333333332</v>
      </c>
      <c r="D104">
        <v>52239.333333333336</v>
      </c>
      <c r="E104">
        <f t="shared" si="13"/>
        <v>2</v>
      </c>
      <c r="F104">
        <f t="shared" si="14"/>
        <v>52240</v>
      </c>
      <c r="G104" s="2">
        <v>15.99</v>
      </c>
      <c r="H104" s="2">
        <v>27.79</v>
      </c>
      <c r="I104">
        <v>20.86</v>
      </c>
      <c r="J104">
        <f t="shared" si="23"/>
        <v>5.7944444444444441E-3</v>
      </c>
      <c r="K104" s="2" t="s">
        <v>159</v>
      </c>
      <c r="L104" s="2" t="s">
        <v>159</v>
      </c>
      <c r="M104">
        <f t="shared" si="20"/>
        <v>1.2041331049960831E-5</v>
      </c>
      <c r="N104">
        <f t="shared" si="21"/>
        <v>6.9284232993477396E-6</v>
      </c>
      <c r="O104">
        <f t="shared" si="15"/>
        <v>0.18097041657896296</v>
      </c>
      <c r="P104">
        <v>0</v>
      </c>
      <c r="Q104">
        <f t="shared" si="22"/>
        <v>0.18097041657896296</v>
      </c>
      <c r="R104">
        <f t="shared" si="16"/>
        <v>5.0000000000000001E-3</v>
      </c>
      <c r="S104">
        <f t="shared" si="17"/>
        <v>5.0000000000000001E-4</v>
      </c>
    </row>
    <row r="105" spans="1:21" x14ac:dyDescent="0.2">
      <c r="A105" t="s">
        <v>101</v>
      </c>
      <c r="B105">
        <v>2</v>
      </c>
      <c r="C105">
        <v>2.6730766666666668</v>
      </c>
      <c r="D105">
        <v>22079.666666666668</v>
      </c>
      <c r="E105">
        <f t="shared" si="13"/>
        <v>3</v>
      </c>
      <c r="F105">
        <f t="shared" si="14"/>
        <v>22080</v>
      </c>
      <c r="G105" s="2">
        <v>13.6</v>
      </c>
      <c r="H105" s="2">
        <v>41.17</v>
      </c>
      <c r="I105">
        <v>9.15</v>
      </c>
      <c r="J105">
        <f t="shared" si="23"/>
        <v>2.5416666666666669E-3</v>
      </c>
      <c r="K105" s="2" t="s">
        <v>159</v>
      </c>
      <c r="L105" s="2" t="s">
        <v>159</v>
      </c>
      <c r="M105">
        <f t="shared" si="20"/>
        <v>1.4157417903593654E-5</v>
      </c>
      <c r="N105">
        <f t="shared" si="21"/>
        <v>4.6767277990982188E-6</v>
      </c>
      <c r="O105">
        <f t="shared" si="15"/>
        <v>3.4420716601362887E-2</v>
      </c>
      <c r="P105">
        <v>0</v>
      </c>
      <c r="Q105">
        <f t="shared" si="22"/>
        <v>3.4420716601362887E-2</v>
      </c>
      <c r="R105">
        <f t="shared" si="16"/>
        <v>5.0000000000000001E-3</v>
      </c>
      <c r="S105">
        <f t="shared" si="17"/>
        <v>5.0000000000000001E-4</v>
      </c>
    </row>
    <row r="106" spans="1:21" x14ac:dyDescent="0.2">
      <c r="A106" t="s">
        <v>102</v>
      </c>
      <c r="B106">
        <v>2</v>
      </c>
      <c r="C106">
        <v>3.2987333333333333</v>
      </c>
      <c r="D106">
        <v>14086</v>
      </c>
      <c r="E106">
        <f t="shared" si="13"/>
        <v>4</v>
      </c>
      <c r="F106">
        <f t="shared" si="14"/>
        <v>14086</v>
      </c>
      <c r="G106" s="2">
        <v>6.37</v>
      </c>
      <c r="H106" s="2">
        <v>27.48</v>
      </c>
      <c r="I106">
        <v>25.19</v>
      </c>
      <c r="J106">
        <f t="shared" si="23"/>
        <v>6.9972222222222224E-3</v>
      </c>
      <c r="K106" s="2" t="s">
        <v>159</v>
      </c>
      <c r="L106" s="2" t="s">
        <v>159</v>
      </c>
      <c r="M106">
        <f t="shared" si="20"/>
        <v>3.0226198349901677E-5</v>
      </c>
      <c r="N106">
        <f t="shared" si="21"/>
        <v>7.0065823685907457E-6</v>
      </c>
      <c r="O106">
        <f t="shared" si="15"/>
        <v>2.4673679810992312E-2</v>
      </c>
      <c r="P106">
        <v>0</v>
      </c>
      <c r="Q106">
        <f t="shared" si="22"/>
        <v>2.4673679810992312E-2</v>
      </c>
      <c r="R106">
        <f t="shared" si="16"/>
        <v>5.0000000000000001E-3</v>
      </c>
      <c r="S106">
        <f t="shared" si="17"/>
        <v>5.0000000000000001E-4</v>
      </c>
    </row>
    <row r="107" spans="1:21" x14ac:dyDescent="0.2">
      <c r="A107" t="s">
        <v>103</v>
      </c>
      <c r="B107">
        <v>2</v>
      </c>
      <c r="C107">
        <v>3.6968666666666663</v>
      </c>
      <c r="D107">
        <v>17927.333333333332</v>
      </c>
      <c r="E107">
        <f t="shared" si="13"/>
        <v>4</v>
      </c>
      <c r="F107">
        <f t="shared" si="14"/>
        <v>17928</v>
      </c>
      <c r="G107" s="2">
        <v>3.07</v>
      </c>
      <c r="H107" s="2">
        <v>26.59</v>
      </c>
      <c r="I107">
        <v>42.94</v>
      </c>
      <c r="J107">
        <f t="shared" si="23"/>
        <v>1.1927777777777777E-2</v>
      </c>
      <c r="K107" s="2" t="s">
        <v>159</v>
      </c>
      <c r="L107" s="2" t="s">
        <v>159</v>
      </c>
      <c r="M107">
        <f t="shared" si="20"/>
        <v>6.2716900159242244E-5</v>
      </c>
      <c r="N107">
        <f t="shared" si="21"/>
        <v>7.2411012970618156E-6</v>
      </c>
      <c r="O107">
        <f t="shared" si="15"/>
        <v>3.245461601343106E-2</v>
      </c>
      <c r="P107">
        <v>0</v>
      </c>
      <c r="Q107">
        <f t="shared" si="22"/>
        <v>3.245461601343106E-2</v>
      </c>
      <c r="R107">
        <f t="shared" si="16"/>
        <v>5.0000000000000001E-3</v>
      </c>
      <c r="S107">
        <f t="shared" si="17"/>
        <v>5.0000000000000001E-4</v>
      </c>
    </row>
    <row r="108" spans="1:21" x14ac:dyDescent="0.2">
      <c r="A108" t="s">
        <v>104</v>
      </c>
      <c r="B108">
        <v>2</v>
      </c>
      <c r="C108">
        <v>6.7684666666666677</v>
      </c>
      <c r="D108">
        <v>76947.666666666672</v>
      </c>
      <c r="E108">
        <f t="shared" si="13"/>
        <v>7</v>
      </c>
      <c r="F108">
        <f t="shared" si="14"/>
        <v>76948</v>
      </c>
      <c r="G108" s="2">
        <v>15.74</v>
      </c>
      <c r="H108" s="2">
        <v>37.35</v>
      </c>
      <c r="I108">
        <v>12.55</v>
      </c>
      <c r="J108">
        <f t="shared" si="23"/>
        <v>3.4861111111111113E-3</v>
      </c>
      <c r="K108" s="2" t="s">
        <v>159</v>
      </c>
      <c r="L108" s="2" t="s">
        <v>159</v>
      </c>
      <c r="M108">
        <f t="shared" si="20"/>
        <v>1.2232584719750551E-5</v>
      </c>
      <c r="N108">
        <f t="shared" si="21"/>
        <v>5.1550437346418649E-6</v>
      </c>
      <c r="O108">
        <f t="shared" si="15"/>
        <v>5.6667186470460318E-2</v>
      </c>
      <c r="P108">
        <v>0</v>
      </c>
      <c r="Q108">
        <f t="shared" si="22"/>
        <v>5.6667186470460318E-2</v>
      </c>
      <c r="R108">
        <f t="shared" si="16"/>
        <v>5.0000000000000001E-3</v>
      </c>
      <c r="S108">
        <f t="shared" si="17"/>
        <v>5.0000000000000001E-4</v>
      </c>
    </row>
    <row r="109" spans="1:21" x14ac:dyDescent="0.2">
      <c r="A109" t="s">
        <v>105</v>
      </c>
      <c r="B109">
        <v>2</v>
      </c>
      <c r="C109">
        <v>4.2943333333333333</v>
      </c>
      <c r="D109">
        <v>96555.666666666672</v>
      </c>
      <c r="E109">
        <f t="shared" si="13"/>
        <v>5</v>
      </c>
      <c r="F109">
        <f t="shared" si="14"/>
        <v>96556</v>
      </c>
      <c r="G109" s="2">
        <v>6.78</v>
      </c>
      <c r="H109" s="2">
        <v>32.89</v>
      </c>
      <c r="I109">
        <v>314.57</v>
      </c>
      <c r="J109">
        <f t="shared" si="23"/>
        <v>8.7380555555555559E-2</v>
      </c>
      <c r="K109" s="2" t="s">
        <v>159</v>
      </c>
      <c r="L109" s="2" t="s">
        <v>159</v>
      </c>
      <c r="M109">
        <f t="shared" si="20"/>
        <v>2.8398360396589038E-5</v>
      </c>
      <c r="N109">
        <f t="shared" si="21"/>
        <v>5.8540858464236453E-6</v>
      </c>
      <c r="O109">
        <f>IF(E109,(F109*N109)/E109,0)</f>
        <v>0.11304942259745629</v>
      </c>
      <c r="P109">
        <v>0</v>
      </c>
      <c r="Q109">
        <f t="shared" si="22"/>
        <v>0.11304942259745629</v>
      </c>
      <c r="R109">
        <f t="shared" si="16"/>
        <v>5.0000000000000001E-3</v>
      </c>
      <c r="S109">
        <f t="shared" si="17"/>
        <v>5.0000000000000001E-4</v>
      </c>
    </row>
    <row r="110" spans="1:21" x14ac:dyDescent="0.2">
      <c r="A110" t="s">
        <v>106</v>
      </c>
      <c r="B110">
        <v>2</v>
      </c>
      <c r="C110">
        <v>9.2416999999999998</v>
      </c>
      <c r="D110">
        <v>7649.5999999999995</v>
      </c>
      <c r="E110">
        <f t="shared" si="13"/>
        <v>10</v>
      </c>
      <c r="F110">
        <f t="shared" si="14"/>
        <v>7650</v>
      </c>
      <c r="G110" s="2">
        <v>5.68</v>
      </c>
      <c r="H110" s="2">
        <v>52.3</v>
      </c>
      <c r="I110">
        <v>5.45</v>
      </c>
      <c r="J110">
        <f t="shared" si="23"/>
        <v>1.5138888888888888E-3</v>
      </c>
      <c r="K110" s="2" t="s">
        <v>159</v>
      </c>
      <c r="L110" s="2" t="s">
        <v>159</v>
      </c>
      <c r="M110">
        <f t="shared" si="20"/>
        <v>3.3898042867759452E-5</v>
      </c>
      <c r="N110">
        <f t="shared" si="21"/>
        <v>3.6814700475884072E-6</v>
      </c>
      <c r="O110">
        <f t="shared" si="15"/>
        <v>2.8163245864051317E-3</v>
      </c>
      <c r="P110">
        <v>0</v>
      </c>
      <c r="Q110">
        <f t="shared" si="22"/>
        <v>2.8163245864051317E-3</v>
      </c>
      <c r="R110">
        <f t="shared" si="16"/>
        <v>5.0000000000000001E-3</v>
      </c>
      <c r="S110">
        <f t="shared" si="17"/>
        <v>5.0000000000000001E-4</v>
      </c>
    </row>
    <row r="111" spans="1:21" x14ac:dyDescent="0.2">
      <c r="A111" t="s">
        <v>107</v>
      </c>
      <c r="B111">
        <v>2</v>
      </c>
      <c r="C111">
        <v>1.0236633333333334</v>
      </c>
      <c r="D111">
        <v>22005</v>
      </c>
      <c r="E111">
        <f t="shared" si="13"/>
        <v>2</v>
      </c>
      <c r="F111">
        <f t="shared" si="14"/>
        <v>22005</v>
      </c>
      <c r="G111" s="2">
        <v>15.81</v>
      </c>
      <c r="H111" s="2">
        <v>35.97</v>
      </c>
      <c r="I111">
        <v>1.46</v>
      </c>
      <c r="J111">
        <f t="shared" si="23"/>
        <v>4.0555555555555554E-4</v>
      </c>
      <c r="K111" s="2" t="s">
        <v>159</v>
      </c>
      <c r="L111" s="2" t="s">
        <v>159</v>
      </c>
      <c r="M111">
        <f t="shared" si="20"/>
        <v>1.2178424003091315E-5</v>
      </c>
      <c r="N111">
        <f t="shared" si="21"/>
        <v>5.3528185568216209E-6</v>
      </c>
      <c r="O111">
        <f t="shared" si="15"/>
        <v>5.8894386171429884E-2</v>
      </c>
      <c r="P111">
        <v>0</v>
      </c>
      <c r="Q111">
        <f t="shared" si="22"/>
        <v>5.8894386171429884E-2</v>
      </c>
      <c r="R111">
        <f t="shared" si="16"/>
        <v>5.0000000000000001E-3</v>
      </c>
      <c r="S111">
        <f t="shared" si="17"/>
        <v>5.0000000000000001E-4</v>
      </c>
    </row>
    <row r="112" spans="1:21" x14ac:dyDescent="0.2">
      <c r="A112" t="s">
        <v>108</v>
      </c>
      <c r="B112">
        <v>2</v>
      </c>
      <c r="C112">
        <v>14.787333333333331</v>
      </c>
      <c r="D112">
        <v>498353.33333333331</v>
      </c>
      <c r="E112">
        <f t="shared" si="13"/>
        <v>15</v>
      </c>
      <c r="F112">
        <f t="shared" si="14"/>
        <v>498354</v>
      </c>
      <c r="G112" s="2">
        <v>7.21</v>
      </c>
      <c r="H112" s="2">
        <v>60.55</v>
      </c>
      <c r="I112">
        <v>17.399999999999999</v>
      </c>
      <c r="J112">
        <f t="shared" si="23"/>
        <v>4.8333333333333327E-3</v>
      </c>
      <c r="K112" s="2" t="s">
        <v>159</v>
      </c>
      <c r="L112" s="2" t="s">
        <v>159</v>
      </c>
      <c r="M112">
        <f t="shared" si="20"/>
        <v>2.670469951301993E-5</v>
      </c>
      <c r="N112">
        <f t="shared" si="21"/>
        <v>3.1798659535734713E-6</v>
      </c>
      <c r="O112">
        <f t="shared" si="15"/>
        <v>0.10564659449514359</v>
      </c>
      <c r="P112">
        <v>0</v>
      </c>
      <c r="Q112">
        <f t="shared" si="22"/>
        <v>0.10564659449514359</v>
      </c>
      <c r="R112">
        <f t="shared" si="16"/>
        <v>5.0000000000000001E-3</v>
      </c>
      <c r="S112">
        <f t="shared" si="17"/>
        <v>5.0000000000000001E-4</v>
      </c>
    </row>
    <row r="113" spans="1:20" x14ac:dyDescent="0.2">
      <c r="A113" t="s">
        <v>109</v>
      </c>
      <c r="B113">
        <v>2</v>
      </c>
      <c r="C113">
        <v>8.5276666666666667E-2</v>
      </c>
      <c r="D113">
        <v>0</v>
      </c>
      <c r="E113">
        <f t="shared" si="13"/>
        <v>1</v>
      </c>
      <c r="F113">
        <f t="shared" si="14"/>
        <v>0</v>
      </c>
      <c r="G113" s="2">
        <v>7.21</v>
      </c>
      <c r="H113" s="2">
        <v>60.55</v>
      </c>
      <c r="I113">
        <v>17.399999999999999</v>
      </c>
      <c r="J113">
        <f t="shared" si="23"/>
        <v>4.8333333333333327E-3</v>
      </c>
      <c r="K113" s="2" t="s">
        <v>159</v>
      </c>
      <c r="L113" s="2" t="s">
        <v>159</v>
      </c>
      <c r="M113">
        <f t="shared" si="20"/>
        <v>2.670469951301993E-5</v>
      </c>
      <c r="N113">
        <f t="shared" si="21"/>
        <v>3.1798659535734713E-6</v>
      </c>
      <c r="O113">
        <f t="shared" si="15"/>
        <v>0</v>
      </c>
      <c r="P113">
        <v>0</v>
      </c>
      <c r="Q113">
        <f t="shared" si="22"/>
        <v>4.8333333333333327E-3</v>
      </c>
      <c r="R113">
        <f t="shared" si="16"/>
        <v>5.0000000000000001E-3</v>
      </c>
      <c r="S113">
        <f t="shared" si="17"/>
        <v>5.0000000000000001E-4</v>
      </c>
    </row>
    <row r="114" spans="1:20" x14ac:dyDescent="0.2">
      <c r="A114" t="s">
        <v>110</v>
      </c>
      <c r="B114">
        <v>2</v>
      </c>
      <c r="C114">
        <v>0</v>
      </c>
      <c r="D114">
        <v>0</v>
      </c>
      <c r="E114">
        <f t="shared" si="13"/>
        <v>0</v>
      </c>
      <c r="F114">
        <f t="shared" si="14"/>
        <v>0</v>
      </c>
      <c r="G114" s="2">
        <v>7.21</v>
      </c>
      <c r="H114" s="2">
        <v>60.55</v>
      </c>
      <c r="I114">
        <v>17.399999999999999</v>
      </c>
      <c r="J114">
        <f t="shared" si="23"/>
        <v>4.8333333333333327E-3</v>
      </c>
      <c r="K114" s="2" t="s">
        <v>159</v>
      </c>
      <c r="L114" s="2" t="s">
        <v>159</v>
      </c>
      <c r="M114">
        <f t="shared" si="20"/>
        <v>2.670469951301993E-5</v>
      </c>
      <c r="N114">
        <f t="shared" si="21"/>
        <v>3.1798659535734713E-6</v>
      </c>
      <c r="O114">
        <f t="shared" si="15"/>
        <v>0</v>
      </c>
      <c r="P114">
        <v>0</v>
      </c>
      <c r="Q114">
        <f t="shared" si="22"/>
        <v>4.8333333333333327E-3</v>
      </c>
      <c r="R114">
        <f t="shared" si="16"/>
        <v>5.0000000000000001E-3</v>
      </c>
      <c r="S114">
        <f t="shared" si="17"/>
        <v>5.0000000000000001E-4</v>
      </c>
    </row>
    <row r="115" spans="1:20" x14ac:dyDescent="0.2">
      <c r="A115" t="s">
        <v>111</v>
      </c>
      <c r="B115">
        <v>2</v>
      </c>
      <c r="C115">
        <v>1.1944033333333333</v>
      </c>
      <c r="D115">
        <v>38827.666666666664</v>
      </c>
      <c r="E115">
        <f t="shared" si="13"/>
        <v>2</v>
      </c>
      <c r="F115">
        <f t="shared" si="14"/>
        <v>38828</v>
      </c>
      <c r="G115" s="2">
        <v>7.21</v>
      </c>
      <c r="H115" s="2">
        <v>60.55</v>
      </c>
      <c r="I115">
        <v>17.399999999999999</v>
      </c>
      <c r="J115">
        <f t="shared" si="23"/>
        <v>4.8333333333333327E-3</v>
      </c>
      <c r="K115" s="2" t="s">
        <v>159</v>
      </c>
      <c r="L115" s="2" t="s">
        <v>159</v>
      </c>
      <c r="M115">
        <f t="shared" si="20"/>
        <v>2.670469951301993E-5</v>
      </c>
      <c r="N115">
        <f t="shared" si="21"/>
        <v>3.1798659535734713E-6</v>
      </c>
      <c r="O115">
        <f t="shared" si="15"/>
        <v>6.1733917622675369E-2</v>
      </c>
      <c r="P115">
        <v>0</v>
      </c>
      <c r="Q115">
        <f t="shared" si="22"/>
        <v>6.1733917622675369E-2</v>
      </c>
      <c r="R115">
        <f t="shared" si="16"/>
        <v>5.0000000000000001E-3</v>
      </c>
      <c r="S115">
        <f t="shared" si="17"/>
        <v>5.0000000000000001E-4</v>
      </c>
    </row>
    <row r="116" spans="1:20" x14ac:dyDescent="0.2">
      <c r="A116" t="s">
        <v>112</v>
      </c>
      <c r="B116">
        <v>2</v>
      </c>
      <c r="C116">
        <v>89.605666666666664</v>
      </c>
      <c r="D116">
        <v>1000193.3333333334</v>
      </c>
      <c r="E116">
        <f t="shared" si="13"/>
        <v>90</v>
      </c>
      <c r="F116">
        <f t="shared" si="14"/>
        <v>1000194</v>
      </c>
      <c r="G116" s="2">
        <v>17.260000000000002</v>
      </c>
      <c r="H116" s="2">
        <v>324.85000000000002</v>
      </c>
      <c r="I116">
        <v>648.79999999999995</v>
      </c>
      <c r="J116">
        <f t="shared" si="23"/>
        <v>0.1802222222222222</v>
      </c>
      <c r="K116" s="2" t="s">
        <v>159</v>
      </c>
      <c r="L116" s="2" t="s">
        <v>159</v>
      </c>
      <c r="M116">
        <f t="shared" si="20"/>
        <v>1.1155323492982253E-5</v>
      </c>
      <c r="N116">
        <f t="shared" si="21"/>
        <v>5.9270704475565237E-7</v>
      </c>
      <c r="O116">
        <f t="shared" si="15"/>
        <v>6.5869114435815005E-3</v>
      </c>
      <c r="P116">
        <v>0</v>
      </c>
      <c r="Q116">
        <f t="shared" si="22"/>
        <v>6.5869114435815005E-3</v>
      </c>
      <c r="R116">
        <f t="shared" si="16"/>
        <v>5.0000000000000001E-3</v>
      </c>
      <c r="S116">
        <f t="shared" si="17"/>
        <v>5.0000000000000001E-4</v>
      </c>
    </row>
    <row r="117" spans="1:20" x14ac:dyDescent="0.2">
      <c r="A117" t="s">
        <v>113</v>
      </c>
      <c r="B117">
        <v>2</v>
      </c>
      <c r="C117">
        <v>11.175800000000001</v>
      </c>
      <c r="D117">
        <v>974896.66666666663</v>
      </c>
      <c r="E117">
        <f t="shared" si="13"/>
        <v>12</v>
      </c>
      <c r="F117">
        <f t="shared" si="14"/>
        <v>974897</v>
      </c>
      <c r="G117" s="2">
        <v>9.8699999999999992</v>
      </c>
      <c r="H117" s="2">
        <v>53.2</v>
      </c>
      <c r="I117">
        <v>1589.68</v>
      </c>
      <c r="J117">
        <f t="shared" si="23"/>
        <v>0.44157777777777779</v>
      </c>
      <c r="K117" s="2" t="s">
        <v>159</v>
      </c>
      <c r="L117" s="2" t="s">
        <v>159</v>
      </c>
      <c r="M117">
        <f t="shared" si="20"/>
        <v>1.9507688296745054E-5</v>
      </c>
      <c r="N117">
        <f t="shared" si="21"/>
        <v>3.6191895392645426E-6</v>
      </c>
      <c r="O117">
        <f t="shared" si="15"/>
        <v>0.29402808535503205</v>
      </c>
      <c r="P117">
        <v>0</v>
      </c>
      <c r="Q117">
        <f t="shared" si="22"/>
        <v>0.29402808535503205</v>
      </c>
      <c r="R117">
        <f t="shared" si="16"/>
        <v>5.0000000000000001E-3</v>
      </c>
      <c r="S117">
        <f t="shared" si="17"/>
        <v>5.0000000000000001E-4</v>
      </c>
    </row>
    <row r="118" spans="1:20" x14ac:dyDescent="0.2">
      <c r="A118" t="s">
        <v>114</v>
      </c>
      <c r="B118">
        <v>2</v>
      </c>
      <c r="C118">
        <v>2.7297999999999996</v>
      </c>
      <c r="D118">
        <v>248913.33333333334</v>
      </c>
      <c r="E118">
        <f t="shared" si="13"/>
        <v>3</v>
      </c>
      <c r="F118">
        <f t="shared" si="14"/>
        <v>248914</v>
      </c>
      <c r="G118" s="2">
        <v>11.46</v>
      </c>
      <c r="H118" s="2">
        <v>120.4</v>
      </c>
      <c r="I118">
        <v>135.72</v>
      </c>
      <c r="J118">
        <f t="shared" si="23"/>
        <v>3.7699999999999997E-2</v>
      </c>
      <c r="K118" s="2" t="s">
        <v>159</v>
      </c>
      <c r="L118" s="2" t="s">
        <v>159</v>
      </c>
      <c r="M118">
        <f t="shared" si="20"/>
        <v>1.6801124213688801E-5</v>
      </c>
      <c r="N118">
        <f t="shared" si="21"/>
        <v>1.5991767731634026E-6</v>
      </c>
      <c r="O118">
        <f t="shared" si="15"/>
        <v>0.13268582910506507</v>
      </c>
      <c r="P118">
        <v>0</v>
      </c>
      <c r="Q118">
        <f t="shared" si="22"/>
        <v>0.13268582910506507</v>
      </c>
      <c r="R118">
        <f t="shared" si="16"/>
        <v>5.0000000000000001E-3</v>
      </c>
      <c r="S118">
        <f t="shared" si="17"/>
        <v>5.0000000000000001E-4</v>
      </c>
    </row>
    <row r="119" spans="1:20" x14ac:dyDescent="0.2">
      <c r="A119" t="s">
        <v>115</v>
      </c>
      <c r="B119">
        <v>2</v>
      </c>
      <c r="C119">
        <v>3.1851666666666669</v>
      </c>
      <c r="D119">
        <v>1510.6666666666667</v>
      </c>
      <c r="E119">
        <f t="shared" si="13"/>
        <v>4</v>
      </c>
      <c r="F119">
        <f t="shared" si="14"/>
        <v>1511</v>
      </c>
      <c r="G119" s="2">
        <v>26.279999999999998</v>
      </c>
      <c r="H119" s="2">
        <v>46.45</v>
      </c>
      <c r="I119">
        <v>120.83</v>
      </c>
      <c r="J119">
        <f t="shared" si="23"/>
        <v>3.3563888888888886E-2</v>
      </c>
      <c r="K119" s="2">
        <v>2.38</v>
      </c>
      <c r="L119" s="2" t="s">
        <v>159</v>
      </c>
      <c r="M119">
        <f t="shared" si="20"/>
        <v>8.0899530877678026E-5</v>
      </c>
      <c r="N119">
        <f t="shared" si="21"/>
        <v>4.1451212807077219E-6</v>
      </c>
      <c r="O119">
        <f t="shared" si="15"/>
        <v>1.5658195637873419E-3</v>
      </c>
      <c r="P119">
        <v>0</v>
      </c>
      <c r="Q119">
        <f t="shared" si="22"/>
        <v>1.5658195637873419E-3</v>
      </c>
      <c r="R119">
        <f t="shared" si="16"/>
        <v>5.0000000000000001E-3</v>
      </c>
      <c r="S119">
        <f t="shared" si="17"/>
        <v>5.0000000000000001E-4</v>
      </c>
      <c r="T119" s="3" t="s">
        <v>171</v>
      </c>
    </row>
    <row r="120" spans="1:20" x14ac:dyDescent="0.2">
      <c r="A120" t="s">
        <v>116</v>
      </c>
      <c r="B120">
        <v>2</v>
      </c>
      <c r="C120">
        <v>35.076999999999998</v>
      </c>
      <c r="D120">
        <v>265070</v>
      </c>
      <c r="E120">
        <f t="shared" si="13"/>
        <v>36</v>
      </c>
      <c r="F120">
        <f t="shared" si="14"/>
        <v>265070</v>
      </c>
      <c r="G120" s="2">
        <v>7.74</v>
      </c>
      <c r="H120" s="2">
        <v>22.92</v>
      </c>
      <c r="I120">
        <v>409.05</v>
      </c>
      <c r="J120">
        <f t="shared" si="23"/>
        <v>0.113625</v>
      </c>
      <c r="K120" s="2" t="s">
        <v>159</v>
      </c>
      <c r="L120" s="2" t="s">
        <v>159</v>
      </c>
      <c r="M120">
        <f t="shared" si="20"/>
        <v>2.4876083138097373E-5</v>
      </c>
      <c r="N120">
        <f t="shared" si="21"/>
        <v>8.4005621068444004E-6</v>
      </c>
      <c r="O120">
        <f t="shared" si="15"/>
        <v>6.185380549059015E-2</v>
      </c>
      <c r="P120">
        <v>0</v>
      </c>
      <c r="Q120">
        <f t="shared" si="22"/>
        <v>6.185380549059015E-2</v>
      </c>
      <c r="R120">
        <f t="shared" si="16"/>
        <v>5.0000000000000001E-3</v>
      </c>
      <c r="S120">
        <f t="shared" si="17"/>
        <v>5.0000000000000001E-4</v>
      </c>
    </row>
    <row r="121" spans="1:20" x14ac:dyDescent="0.2">
      <c r="A121" t="s">
        <v>117</v>
      </c>
      <c r="B121">
        <v>2</v>
      </c>
      <c r="C121">
        <v>0.17055000000000001</v>
      </c>
      <c r="D121">
        <v>22925</v>
      </c>
      <c r="E121">
        <f t="shared" si="13"/>
        <v>1</v>
      </c>
      <c r="F121">
        <f t="shared" si="14"/>
        <v>22925</v>
      </c>
      <c r="G121" s="2">
        <v>13.83</v>
      </c>
      <c r="H121" s="2">
        <v>7.56</v>
      </c>
      <c r="I121">
        <v>42.94</v>
      </c>
      <c r="J121">
        <f t="shared" si="23"/>
        <v>1.1927777777777777E-2</v>
      </c>
      <c r="K121" s="2" t="s">
        <v>159</v>
      </c>
      <c r="L121" s="2" t="s">
        <v>159</v>
      </c>
      <c r="M121">
        <f t="shared" si="20"/>
        <v>1.3921972775768162E-5</v>
      </c>
      <c r="N121">
        <f t="shared" si="21"/>
        <v>2.5468370831861601E-5</v>
      </c>
      <c r="O121">
        <f t="shared" si="15"/>
        <v>0.58386240132042722</v>
      </c>
      <c r="P121">
        <v>0</v>
      </c>
      <c r="Q121">
        <f t="shared" si="22"/>
        <v>0.58386240132042722</v>
      </c>
      <c r="R121">
        <f t="shared" si="16"/>
        <v>5.0000000000000001E-3</v>
      </c>
      <c r="S121">
        <f t="shared" si="17"/>
        <v>5.0000000000000001E-4</v>
      </c>
    </row>
    <row r="122" spans="1:20" x14ac:dyDescent="0.2">
      <c r="A122" t="s">
        <v>118</v>
      </c>
      <c r="B122">
        <v>2</v>
      </c>
      <c r="C122">
        <v>4.4929333333333332</v>
      </c>
      <c r="D122">
        <v>10348.266666666666</v>
      </c>
      <c r="E122">
        <f t="shared" si="13"/>
        <v>5</v>
      </c>
      <c r="F122">
        <f t="shared" si="14"/>
        <v>10349</v>
      </c>
      <c r="G122" s="2">
        <v>9.51</v>
      </c>
      <c r="H122" s="2">
        <v>30.03</v>
      </c>
      <c r="I122">
        <v>40.68</v>
      </c>
      <c r="J122">
        <f t="shared" si="23"/>
        <v>1.1299999999999999E-2</v>
      </c>
      <c r="K122" s="2" t="s">
        <v>159</v>
      </c>
      <c r="L122" s="2" t="s">
        <v>159</v>
      </c>
      <c r="M122">
        <f t="shared" si="20"/>
        <v>2.0246149683372629E-5</v>
      </c>
      <c r="N122">
        <f t="shared" si="21"/>
        <v>6.4116178317973254E-6</v>
      </c>
      <c r="O122">
        <f t="shared" si="15"/>
        <v>1.3270766588254105E-2</v>
      </c>
      <c r="P122">
        <v>0</v>
      </c>
      <c r="Q122">
        <f t="shared" si="22"/>
        <v>1.3270766588254105E-2</v>
      </c>
      <c r="R122">
        <f t="shared" si="16"/>
        <v>5.0000000000000001E-3</v>
      </c>
      <c r="S122">
        <f t="shared" si="17"/>
        <v>5.0000000000000001E-4</v>
      </c>
    </row>
    <row r="123" spans="1:20" x14ac:dyDescent="0.2">
      <c r="A123" t="s">
        <v>119</v>
      </c>
      <c r="B123">
        <v>2</v>
      </c>
      <c r="C123">
        <v>0.90995999999999999</v>
      </c>
      <c r="D123">
        <v>3455.7666666666664</v>
      </c>
      <c r="E123">
        <f t="shared" si="13"/>
        <v>1</v>
      </c>
      <c r="F123">
        <f t="shared" si="14"/>
        <v>3456</v>
      </c>
      <c r="G123" s="2">
        <v>9.51</v>
      </c>
      <c r="H123" s="2">
        <v>30.03</v>
      </c>
      <c r="I123">
        <v>40.68</v>
      </c>
      <c r="J123">
        <f t="shared" si="23"/>
        <v>1.1299999999999999E-2</v>
      </c>
      <c r="K123" s="2" t="s">
        <v>159</v>
      </c>
      <c r="L123" s="2" t="s">
        <v>159</v>
      </c>
      <c r="M123">
        <f t="shared" si="20"/>
        <v>2.0246149683372629E-5</v>
      </c>
      <c r="N123">
        <f t="shared" si="21"/>
        <v>6.4116178317973254E-6</v>
      </c>
      <c r="O123">
        <f t="shared" si="15"/>
        <v>2.2158551226691556E-2</v>
      </c>
      <c r="P123">
        <v>0</v>
      </c>
      <c r="Q123">
        <f t="shared" si="22"/>
        <v>2.2158551226691556E-2</v>
      </c>
      <c r="R123">
        <f t="shared" si="16"/>
        <v>5.0000000000000001E-3</v>
      </c>
      <c r="S123">
        <f t="shared" si="17"/>
        <v>5.0000000000000001E-4</v>
      </c>
    </row>
    <row r="124" spans="1:20" x14ac:dyDescent="0.2">
      <c r="A124" t="s">
        <v>120</v>
      </c>
      <c r="B124">
        <v>2</v>
      </c>
      <c r="C124">
        <v>29.858666666666664</v>
      </c>
      <c r="D124">
        <v>0</v>
      </c>
      <c r="E124">
        <f t="shared" si="13"/>
        <v>30</v>
      </c>
      <c r="F124">
        <f t="shared" si="14"/>
        <v>0</v>
      </c>
      <c r="G124" s="2">
        <v>1.98</v>
      </c>
      <c r="H124" s="2">
        <v>6.36</v>
      </c>
      <c r="I124">
        <v>448.24</v>
      </c>
      <c r="J124">
        <f t="shared" si="23"/>
        <v>0.12451111111111111</v>
      </c>
      <c r="K124" s="2">
        <v>8.57</v>
      </c>
      <c r="L124" s="2" t="s">
        <v>159</v>
      </c>
      <c r="M124">
        <f t="shared" si="20"/>
        <v>2.2466847548293312E-5</v>
      </c>
      <c r="N124">
        <f t="shared" si="21"/>
        <v>3.0273723819005299E-5</v>
      </c>
      <c r="O124">
        <f>IF(E124,(F124*N124)/E124,0)</f>
        <v>0</v>
      </c>
      <c r="P124">
        <v>0</v>
      </c>
      <c r="Q124">
        <f>IF(O124,O124,IF(P124,P124,J124))</f>
        <v>0.12451111111111111</v>
      </c>
      <c r="R124">
        <f t="shared" si="16"/>
        <v>5.0000000000000001E-3</v>
      </c>
      <c r="S124">
        <f t="shared" si="17"/>
        <v>5.0000000000000001E-4</v>
      </c>
      <c r="T124" s="3" t="s">
        <v>171</v>
      </c>
    </row>
    <row r="125" spans="1:20" x14ac:dyDescent="0.2">
      <c r="A125" t="s">
        <v>121</v>
      </c>
      <c r="B125">
        <v>2</v>
      </c>
      <c r="C125">
        <v>4.2656999999999998</v>
      </c>
      <c r="D125">
        <v>6730.6333333333341</v>
      </c>
      <c r="E125">
        <f t="shared" si="13"/>
        <v>5</v>
      </c>
      <c r="F125">
        <f t="shared" si="14"/>
        <v>6731</v>
      </c>
      <c r="G125" s="2">
        <v>7.54</v>
      </c>
      <c r="H125" s="2">
        <v>38.51</v>
      </c>
      <c r="I125">
        <v>32.200000000000003</v>
      </c>
      <c r="J125">
        <f t="shared" si="23"/>
        <v>8.9444444444444458E-3</v>
      </c>
      <c r="K125" s="2" t="s">
        <v>159</v>
      </c>
      <c r="L125" s="2" t="s">
        <v>159</v>
      </c>
      <c r="M125">
        <f t="shared" si="20"/>
        <v>2.5535926192158313E-5</v>
      </c>
      <c r="N125">
        <f t="shared" si="21"/>
        <v>4.9997632689917868E-6</v>
      </c>
      <c r="O125">
        <f t="shared" si="15"/>
        <v>6.7306813127167436E-3</v>
      </c>
      <c r="P125">
        <v>0</v>
      </c>
      <c r="Q125">
        <f t="shared" si="22"/>
        <v>6.7306813127167436E-3</v>
      </c>
      <c r="R125">
        <f t="shared" si="16"/>
        <v>5.0000000000000001E-3</v>
      </c>
      <c r="S125">
        <f t="shared" si="17"/>
        <v>5.0000000000000001E-4</v>
      </c>
    </row>
    <row r="126" spans="1:20" x14ac:dyDescent="0.2">
      <c r="A126" t="s">
        <v>122</v>
      </c>
      <c r="B126">
        <v>2</v>
      </c>
      <c r="C126">
        <v>0.25589333333333336</v>
      </c>
      <c r="D126">
        <v>0</v>
      </c>
      <c r="E126">
        <f t="shared" si="13"/>
        <v>1</v>
      </c>
      <c r="F126">
        <f t="shared" si="14"/>
        <v>0</v>
      </c>
      <c r="G126" s="2">
        <v>11.02</v>
      </c>
      <c r="H126" s="2">
        <v>14.78</v>
      </c>
      <c r="I126">
        <v>31.25</v>
      </c>
      <c r="J126">
        <f t="shared" si="23"/>
        <v>8.6805555555555559E-3</v>
      </c>
      <c r="K126" s="2" t="s">
        <v>159</v>
      </c>
      <c r="L126" s="2" t="s">
        <v>159</v>
      </c>
      <c r="M126">
        <f t="shared" si="20"/>
        <v>1.7471949499897794E-5</v>
      </c>
      <c r="N126">
        <f t="shared" si="21"/>
        <v>1.3027123375431239E-5</v>
      </c>
      <c r="O126">
        <f t="shared" si="15"/>
        <v>0</v>
      </c>
      <c r="P126">
        <v>0</v>
      </c>
      <c r="Q126">
        <f t="shared" si="22"/>
        <v>8.6805555555555559E-3</v>
      </c>
      <c r="R126">
        <f t="shared" si="16"/>
        <v>5.0000000000000001E-3</v>
      </c>
      <c r="S126">
        <f t="shared" si="17"/>
        <v>5.0000000000000001E-4</v>
      </c>
    </row>
    <row r="127" spans="1:20" x14ac:dyDescent="0.2">
      <c r="A127" t="s">
        <v>123</v>
      </c>
      <c r="B127">
        <v>2</v>
      </c>
      <c r="C127">
        <v>13.137666666666666</v>
      </c>
      <c r="D127">
        <v>0</v>
      </c>
      <c r="E127">
        <f t="shared" si="13"/>
        <v>14</v>
      </c>
      <c r="F127">
        <f t="shared" si="14"/>
        <v>0</v>
      </c>
      <c r="G127" s="2">
        <v>3.2</v>
      </c>
      <c r="H127" s="2">
        <v>0.74</v>
      </c>
      <c r="I127">
        <v>11.51</v>
      </c>
      <c r="J127">
        <f t="shared" si="23"/>
        <v>3.197222222222222E-3</v>
      </c>
      <c r="K127" s="2">
        <v>2.94</v>
      </c>
      <c r="L127" s="2" t="s">
        <v>159</v>
      </c>
      <c r="M127">
        <f t="shared" si="20"/>
        <v>6.5490096424786963E-5</v>
      </c>
      <c r="N127">
        <f t="shared" si="21"/>
        <v>2.6019038309307255E-4</v>
      </c>
      <c r="O127">
        <f t="shared" si="15"/>
        <v>0</v>
      </c>
      <c r="P127">
        <v>0</v>
      </c>
      <c r="Q127">
        <f t="shared" si="22"/>
        <v>3.197222222222222E-3</v>
      </c>
      <c r="R127">
        <f t="shared" si="16"/>
        <v>5.0000000000000001E-3</v>
      </c>
      <c r="S127">
        <f t="shared" si="17"/>
        <v>5.0000000000000001E-4</v>
      </c>
      <c r="T127" s="3" t="s">
        <v>171</v>
      </c>
    </row>
    <row r="128" spans="1:20" x14ac:dyDescent="0.2">
      <c r="A128" t="s">
        <v>124</v>
      </c>
      <c r="B128">
        <v>2</v>
      </c>
      <c r="C128">
        <v>9.8962666666666674</v>
      </c>
      <c r="D128">
        <v>0</v>
      </c>
      <c r="E128">
        <f t="shared" si="13"/>
        <v>10</v>
      </c>
      <c r="F128">
        <f t="shared" si="14"/>
        <v>0</v>
      </c>
      <c r="G128" s="2">
        <v>10.36</v>
      </c>
      <c r="H128" s="2">
        <v>29.41</v>
      </c>
      <c r="I128">
        <v>4.6399999999999997</v>
      </c>
      <c r="J128">
        <f t="shared" si="23"/>
        <v>1.2888888888888889E-3</v>
      </c>
      <c r="K128" s="2">
        <v>10.75</v>
      </c>
      <c r="L128" s="2" t="s">
        <v>159</v>
      </c>
      <c r="M128">
        <f t="shared" si="20"/>
        <v>1.7910779859430109E-5</v>
      </c>
      <c r="N128">
        <f t="shared" si="21"/>
        <v>6.5467828455924412E-6</v>
      </c>
      <c r="O128">
        <f t="shared" si="15"/>
        <v>0</v>
      </c>
      <c r="P128">
        <v>0</v>
      </c>
      <c r="Q128">
        <f t="shared" si="22"/>
        <v>1.2888888888888889E-3</v>
      </c>
      <c r="R128">
        <f t="shared" si="16"/>
        <v>5.0000000000000001E-3</v>
      </c>
      <c r="S128">
        <f t="shared" si="17"/>
        <v>5.0000000000000001E-4</v>
      </c>
      <c r="T128" s="3" t="s">
        <v>171</v>
      </c>
    </row>
    <row r="129" spans="1:21" x14ac:dyDescent="0.2">
      <c r="A129" t="s">
        <v>125</v>
      </c>
      <c r="B129">
        <v>2</v>
      </c>
      <c r="C129">
        <v>2.1610333333333336</v>
      </c>
      <c r="D129">
        <v>0</v>
      </c>
      <c r="E129">
        <f>ROUNDUP(C129,0)</f>
        <v>3</v>
      </c>
      <c r="F129">
        <f t="shared" si="14"/>
        <v>0</v>
      </c>
      <c r="G129" s="2">
        <v>10.36</v>
      </c>
      <c r="H129" s="2">
        <v>29.41</v>
      </c>
      <c r="I129">
        <v>4.6399999999999997</v>
      </c>
      <c r="J129">
        <f t="shared" si="23"/>
        <v>1.2888888888888889E-3</v>
      </c>
      <c r="K129" s="2">
        <v>2.4700000000000002</v>
      </c>
      <c r="L129" s="2" t="s">
        <v>159</v>
      </c>
      <c r="M129">
        <f t="shared" si="20"/>
        <v>7.7951774691851697E-5</v>
      </c>
      <c r="N129">
        <f t="shared" si="21"/>
        <v>6.5467828455924412E-6</v>
      </c>
      <c r="O129">
        <f t="shared" si="15"/>
        <v>0</v>
      </c>
      <c r="P129">
        <v>0</v>
      </c>
      <c r="Q129">
        <f t="shared" si="22"/>
        <v>1.2888888888888889E-3</v>
      </c>
      <c r="R129">
        <f t="shared" si="16"/>
        <v>5.0000000000000001E-3</v>
      </c>
      <c r="S129">
        <f t="shared" si="17"/>
        <v>5.0000000000000001E-4</v>
      </c>
      <c r="T129" s="3" t="s">
        <v>171</v>
      </c>
    </row>
    <row r="130" spans="1:21" x14ac:dyDescent="0.2">
      <c r="A130" t="s">
        <v>126</v>
      </c>
      <c r="B130">
        <v>2</v>
      </c>
      <c r="C130" s="4">
        <v>0</v>
      </c>
      <c r="D130" s="4">
        <v>0</v>
      </c>
      <c r="E130">
        <f t="shared" si="13"/>
        <v>0</v>
      </c>
      <c r="F130">
        <f t="shared" si="14"/>
        <v>0</v>
      </c>
      <c r="G130" s="2" t="s">
        <v>159</v>
      </c>
      <c r="H130" s="2" t="s">
        <v>159</v>
      </c>
      <c r="I130" t="s">
        <v>159</v>
      </c>
      <c r="J130">
        <v>0</v>
      </c>
      <c r="K130" s="2" t="s">
        <v>159</v>
      </c>
      <c r="L130" s="2" t="s">
        <v>159</v>
      </c>
      <c r="M130">
        <f t="shared" ref="M130:M142" si="24">IF(K130&lt;&gt;"NaN",LN(2)/K130/3600,IF(G130&lt;&gt;"NaN",LN(2)/G130/3600,0))</f>
        <v>0</v>
      </c>
      <c r="N130">
        <f t="shared" ref="N130:N142" si="25">IF(L130&lt;&gt;"NaN",LN(2)/L130/3600,IF(H130&lt;&gt;"NaN",LN(2)/H130/3600,0))</f>
        <v>0</v>
      </c>
      <c r="O130">
        <f t="shared" si="15"/>
        <v>0</v>
      </c>
      <c r="P130">
        <v>0</v>
      </c>
      <c r="Q130">
        <f t="shared" si="22"/>
        <v>0</v>
      </c>
      <c r="R130">
        <f t="shared" si="16"/>
        <v>5.0000000000000001E-3</v>
      </c>
      <c r="S130">
        <f t="shared" si="17"/>
        <v>5.0000000000000001E-4</v>
      </c>
    </row>
    <row r="131" spans="1:21" x14ac:dyDescent="0.2">
      <c r="A131" t="s">
        <v>127</v>
      </c>
      <c r="B131">
        <v>2</v>
      </c>
      <c r="C131" s="4">
        <v>0</v>
      </c>
      <c r="D131" s="4">
        <v>0</v>
      </c>
      <c r="E131">
        <f t="shared" ref="E131:E142" si="26">ROUNDUP(C131,0)</f>
        <v>0</v>
      </c>
      <c r="F131">
        <f t="shared" ref="F131:F142" si="27">ROUNDUP(D131,0)</f>
        <v>0</v>
      </c>
      <c r="G131" s="2" t="s">
        <v>159</v>
      </c>
      <c r="H131" s="2" t="s">
        <v>159</v>
      </c>
      <c r="I131" t="s">
        <v>159</v>
      </c>
      <c r="J131">
        <v>0</v>
      </c>
      <c r="K131" s="2" t="s">
        <v>159</v>
      </c>
      <c r="L131" s="2" t="s">
        <v>159</v>
      </c>
      <c r="M131">
        <f t="shared" si="24"/>
        <v>0</v>
      </c>
      <c r="N131">
        <f t="shared" si="25"/>
        <v>0</v>
      </c>
      <c r="O131">
        <f t="shared" ref="O131:O142" si="28">IF(E131,(F131*N131)/E131,0)</f>
        <v>0</v>
      </c>
      <c r="P131">
        <v>0</v>
      </c>
      <c r="Q131">
        <f t="shared" si="22"/>
        <v>0</v>
      </c>
      <c r="R131">
        <f t="shared" ref="R131:R142" si="29">0.3/60</f>
        <v>5.0000000000000001E-3</v>
      </c>
      <c r="S131">
        <f t="shared" ref="S131:S142" si="30">0.03/60</f>
        <v>5.0000000000000001E-4</v>
      </c>
    </row>
    <row r="132" spans="1:21" x14ac:dyDescent="0.2">
      <c r="A132" t="s">
        <v>128</v>
      </c>
      <c r="B132">
        <v>2</v>
      </c>
      <c r="C132">
        <v>77.73033333333332</v>
      </c>
      <c r="D132">
        <v>506963.33333333331</v>
      </c>
      <c r="E132">
        <f t="shared" si="26"/>
        <v>78</v>
      </c>
      <c r="F132">
        <f t="shared" si="27"/>
        <v>506964</v>
      </c>
      <c r="G132" s="2">
        <v>10.25</v>
      </c>
      <c r="H132" s="2">
        <v>115.62</v>
      </c>
      <c r="I132">
        <v>1440.79</v>
      </c>
      <c r="J132">
        <f>IF(I132="NaN","NaN",I132/3600)</f>
        <v>0.40021944444444446</v>
      </c>
      <c r="K132" s="2" t="s">
        <v>159</v>
      </c>
      <c r="L132" s="2" t="s">
        <v>159</v>
      </c>
      <c r="M132">
        <f t="shared" si="24"/>
        <v>1.8784476437938897E-5</v>
      </c>
      <c r="N132">
        <f t="shared" si="25"/>
        <v>1.665290464356285E-6</v>
      </c>
      <c r="O132">
        <f t="shared" si="28"/>
        <v>1.082361942271692E-2</v>
      </c>
      <c r="P132">
        <v>0</v>
      </c>
      <c r="Q132">
        <f t="shared" si="22"/>
        <v>1.082361942271692E-2</v>
      </c>
      <c r="R132">
        <f t="shared" si="29"/>
        <v>5.0000000000000001E-3</v>
      </c>
      <c r="S132">
        <f t="shared" si="30"/>
        <v>5.0000000000000001E-4</v>
      </c>
    </row>
    <row r="133" spans="1:21" x14ac:dyDescent="0.2">
      <c r="A133" t="s">
        <v>129</v>
      </c>
      <c r="B133">
        <v>2</v>
      </c>
      <c r="C133">
        <v>3.5827666666666667</v>
      </c>
      <c r="D133">
        <v>2196.4333333333329</v>
      </c>
      <c r="E133">
        <f t="shared" si="26"/>
        <v>4</v>
      </c>
      <c r="F133">
        <f t="shared" si="27"/>
        <v>2197</v>
      </c>
      <c r="G133" s="2">
        <v>3.25</v>
      </c>
      <c r="H133" s="2">
        <v>3.31</v>
      </c>
      <c r="I133">
        <v>11.39</v>
      </c>
      <c r="J133">
        <f>IF(I133="NaN","NaN",I133/3600)</f>
        <v>3.1638888888888893E-3</v>
      </c>
      <c r="K133" s="2" t="s">
        <v>159</v>
      </c>
      <c r="L133" s="2" t="s">
        <v>159</v>
      </c>
      <c r="M133">
        <f t="shared" si="24"/>
        <v>5.9243348765807286E-5</v>
      </c>
      <c r="N133">
        <f t="shared" si="25"/>
        <v>5.8169451205097792E-5</v>
      </c>
      <c r="O133">
        <f t="shared" si="28"/>
        <v>3.1949571074399961E-2</v>
      </c>
      <c r="P133">
        <v>0</v>
      </c>
      <c r="Q133">
        <f t="shared" si="22"/>
        <v>3.1949571074399961E-2</v>
      </c>
      <c r="R133">
        <f t="shared" si="29"/>
        <v>5.0000000000000001E-3</v>
      </c>
      <c r="S133">
        <f t="shared" si="30"/>
        <v>5.0000000000000001E-4</v>
      </c>
    </row>
    <row r="134" spans="1:21" x14ac:dyDescent="0.2">
      <c r="A134" t="s">
        <v>130</v>
      </c>
      <c r="B134">
        <v>2</v>
      </c>
      <c r="C134">
        <v>3.1850000000000001</v>
      </c>
      <c r="D134">
        <v>0</v>
      </c>
      <c r="E134">
        <f t="shared" si="26"/>
        <v>4</v>
      </c>
      <c r="F134">
        <f t="shared" si="27"/>
        <v>0</v>
      </c>
      <c r="G134" s="2">
        <v>3.25</v>
      </c>
      <c r="H134" s="2">
        <v>3.31</v>
      </c>
      <c r="I134">
        <v>11.39</v>
      </c>
      <c r="J134">
        <f>IF(I134="NaN","NaN",I134/3600)</f>
        <v>3.1638888888888893E-3</v>
      </c>
      <c r="K134" s="2" t="s">
        <v>159</v>
      </c>
      <c r="L134" s="2" t="s">
        <v>159</v>
      </c>
      <c r="M134">
        <f t="shared" si="24"/>
        <v>5.9243348765807286E-5</v>
      </c>
      <c r="N134">
        <f t="shared" si="25"/>
        <v>5.8169451205097792E-5</v>
      </c>
      <c r="O134">
        <f t="shared" si="28"/>
        <v>0</v>
      </c>
      <c r="P134">
        <v>0</v>
      </c>
      <c r="Q134">
        <f t="shared" si="22"/>
        <v>3.1638888888888893E-3</v>
      </c>
      <c r="R134">
        <f t="shared" si="29"/>
        <v>5.0000000000000001E-3</v>
      </c>
      <c r="S134">
        <f t="shared" si="30"/>
        <v>5.0000000000000001E-4</v>
      </c>
    </row>
    <row r="135" spans="1:21" x14ac:dyDescent="0.2">
      <c r="A135" t="s">
        <v>131</v>
      </c>
      <c r="B135">
        <v>2</v>
      </c>
      <c r="C135" s="4">
        <v>0</v>
      </c>
      <c r="D135" s="4">
        <v>0</v>
      </c>
      <c r="E135">
        <f t="shared" si="26"/>
        <v>0</v>
      </c>
      <c r="F135">
        <f t="shared" si="27"/>
        <v>0</v>
      </c>
      <c r="G135" s="2" t="s">
        <v>159</v>
      </c>
      <c r="H135" s="2" t="s">
        <v>159</v>
      </c>
      <c r="I135" t="s">
        <v>159</v>
      </c>
      <c r="J135">
        <v>0</v>
      </c>
      <c r="K135" s="2" t="s">
        <v>159</v>
      </c>
      <c r="L135" s="2" t="s">
        <v>159</v>
      </c>
      <c r="M135">
        <f t="shared" si="24"/>
        <v>0</v>
      </c>
      <c r="N135">
        <f t="shared" si="25"/>
        <v>0</v>
      </c>
      <c r="O135">
        <f t="shared" si="28"/>
        <v>0</v>
      </c>
      <c r="P135">
        <v>0</v>
      </c>
      <c r="Q135">
        <f t="shared" si="22"/>
        <v>0</v>
      </c>
      <c r="R135">
        <f t="shared" si="29"/>
        <v>5.0000000000000001E-3</v>
      </c>
      <c r="S135">
        <f t="shared" si="30"/>
        <v>5.0000000000000001E-4</v>
      </c>
    </row>
    <row r="136" spans="1:21" x14ac:dyDescent="0.2">
      <c r="A136" t="s">
        <v>132</v>
      </c>
      <c r="B136">
        <v>2</v>
      </c>
      <c r="C136" s="4">
        <v>0</v>
      </c>
      <c r="D136" s="4">
        <v>0</v>
      </c>
      <c r="E136">
        <f t="shared" si="26"/>
        <v>0</v>
      </c>
      <c r="F136">
        <f t="shared" si="27"/>
        <v>0</v>
      </c>
      <c r="G136" s="2" t="s">
        <v>159</v>
      </c>
      <c r="H136" s="2" t="s">
        <v>159</v>
      </c>
      <c r="I136" t="s">
        <v>159</v>
      </c>
      <c r="J136">
        <v>0</v>
      </c>
      <c r="K136" s="2" t="s">
        <v>159</v>
      </c>
      <c r="L136" s="2" t="s">
        <v>159</v>
      </c>
      <c r="M136">
        <f t="shared" si="24"/>
        <v>0</v>
      </c>
      <c r="N136">
        <f t="shared" si="25"/>
        <v>0</v>
      </c>
      <c r="O136">
        <f t="shared" si="28"/>
        <v>0</v>
      </c>
      <c r="P136">
        <v>0</v>
      </c>
      <c r="Q136">
        <f t="shared" si="22"/>
        <v>0</v>
      </c>
      <c r="R136">
        <f t="shared" si="29"/>
        <v>5.0000000000000001E-3</v>
      </c>
      <c r="S136">
        <f t="shared" si="30"/>
        <v>5.0000000000000001E-4</v>
      </c>
    </row>
    <row r="137" spans="1:21" x14ac:dyDescent="0.2">
      <c r="A137" t="s">
        <v>133</v>
      </c>
      <c r="B137">
        <v>2</v>
      </c>
      <c r="C137">
        <v>2.9576666666666664</v>
      </c>
      <c r="D137">
        <v>0</v>
      </c>
      <c r="E137">
        <f t="shared" si="26"/>
        <v>3</v>
      </c>
      <c r="F137">
        <f t="shared" si="27"/>
        <v>0</v>
      </c>
      <c r="G137" s="2">
        <v>10.36</v>
      </c>
      <c r="H137" s="2">
        <v>29.41</v>
      </c>
      <c r="I137">
        <v>4.6399999999999997</v>
      </c>
      <c r="J137">
        <f>IF(I137="NaN","NaN",I137/3600)</f>
        <v>1.2888888888888889E-3</v>
      </c>
      <c r="K137" s="2">
        <v>3.03</v>
      </c>
      <c r="L137" s="2" t="s">
        <v>159</v>
      </c>
      <c r="M137">
        <f t="shared" si="24"/>
        <v>6.3544846035931918E-5</v>
      </c>
      <c r="N137">
        <f t="shared" si="25"/>
        <v>6.5467828455924412E-6</v>
      </c>
      <c r="O137">
        <f t="shared" si="28"/>
        <v>0</v>
      </c>
      <c r="P137">
        <v>0</v>
      </c>
      <c r="Q137">
        <f t="shared" si="22"/>
        <v>1.2888888888888889E-3</v>
      </c>
      <c r="R137">
        <f t="shared" si="29"/>
        <v>5.0000000000000001E-3</v>
      </c>
      <c r="S137">
        <f t="shared" si="30"/>
        <v>5.0000000000000001E-4</v>
      </c>
      <c r="T137" s="3" t="s">
        <v>171</v>
      </c>
    </row>
    <row r="138" spans="1:21" x14ac:dyDescent="0.2">
      <c r="A138" t="s">
        <v>134</v>
      </c>
      <c r="B138">
        <v>2</v>
      </c>
      <c r="C138">
        <v>10.350833333333332</v>
      </c>
      <c r="D138">
        <v>67323.666666666672</v>
      </c>
      <c r="E138">
        <f t="shared" si="26"/>
        <v>11</v>
      </c>
      <c r="F138">
        <f t="shared" si="27"/>
        <v>67324</v>
      </c>
      <c r="G138" s="2">
        <v>7.16</v>
      </c>
      <c r="H138" s="2">
        <v>34.729999999999997</v>
      </c>
      <c r="I138">
        <v>120.08</v>
      </c>
      <c r="J138">
        <f>IF(I138="NaN","NaN",I138/3600)</f>
        <v>3.3355555555555555E-2</v>
      </c>
      <c r="K138" s="2" t="s">
        <v>159</v>
      </c>
      <c r="L138" s="2" t="s">
        <v>159</v>
      </c>
      <c r="M138">
        <f t="shared" si="24"/>
        <v>2.6891184844814762E-5</v>
      </c>
      <c r="N138">
        <f t="shared" si="25"/>
        <v>5.5439356029045123E-6</v>
      </c>
      <c r="O138">
        <f t="shared" si="28"/>
        <v>3.3930901866358491E-2</v>
      </c>
      <c r="P138">
        <v>0</v>
      </c>
      <c r="Q138">
        <f t="shared" si="22"/>
        <v>3.3930901866358491E-2</v>
      </c>
      <c r="R138">
        <f t="shared" si="29"/>
        <v>5.0000000000000001E-3</v>
      </c>
      <c r="S138">
        <f t="shared" si="30"/>
        <v>5.0000000000000001E-4</v>
      </c>
    </row>
    <row r="139" spans="1:21" ht="16" customHeight="1" x14ac:dyDescent="0.2">
      <c r="A139" t="s">
        <v>135</v>
      </c>
      <c r="B139">
        <v>2</v>
      </c>
      <c r="C139">
        <v>4.7775333333333334</v>
      </c>
      <c r="D139">
        <v>0</v>
      </c>
      <c r="E139">
        <f t="shared" si="26"/>
        <v>5</v>
      </c>
      <c r="F139">
        <f t="shared" si="27"/>
        <v>0</v>
      </c>
      <c r="G139" s="2">
        <v>7.16</v>
      </c>
      <c r="H139" s="2">
        <v>34.729999999999997</v>
      </c>
      <c r="I139">
        <v>120.08</v>
      </c>
      <c r="J139">
        <f>IF(I139="NaN","NaN",I139/3600)</f>
        <v>3.3355555555555555E-2</v>
      </c>
      <c r="K139" s="2" t="s">
        <v>159</v>
      </c>
      <c r="L139" s="2">
        <v>2.5</v>
      </c>
      <c r="M139">
        <f t="shared" si="24"/>
        <v>2.6891184844814762E-5</v>
      </c>
      <c r="N139">
        <f t="shared" si="25"/>
        <v>7.7016353395549473E-5</v>
      </c>
      <c r="O139">
        <f t="shared" si="28"/>
        <v>0</v>
      </c>
      <c r="P139">
        <v>0</v>
      </c>
      <c r="Q139">
        <f t="shared" si="22"/>
        <v>3.3355555555555555E-2</v>
      </c>
      <c r="R139">
        <f t="shared" si="29"/>
        <v>5.0000000000000001E-3</v>
      </c>
      <c r="S139">
        <f t="shared" si="30"/>
        <v>5.0000000000000001E-4</v>
      </c>
      <c r="U139" t="s">
        <v>152</v>
      </c>
    </row>
    <row r="140" spans="1:21" x14ac:dyDescent="0.2">
      <c r="A140" t="s">
        <v>136</v>
      </c>
      <c r="B140">
        <v>2</v>
      </c>
      <c r="C140">
        <v>0.17058666666666666</v>
      </c>
      <c r="D140">
        <v>0</v>
      </c>
      <c r="E140">
        <f t="shared" si="26"/>
        <v>1</v>
      </c>
      <c r="F140">
        <f t="shared" si="27"/>
        <v>0</v>
      </c>
      <c r="G140" s="2">
        <v>12.83</v>
      </c>
      <c r="H140" s="2">
        <v>34.36</v>
      </c>
      <c r="I140">
        <v>120.08</v>
      </c>
      <c r="J140">
        <f>IF(I140="NaN","NaN",I140/3600)</f>
        <v>3.3355555555555555E-2</v>
      </c>
      <c r="K140" s="2" t="s">
        <v>159</v>
      </c>
      <c r="L140" s="2" t="s">
        <v>159</v>
      </c>
      <c r="M140">
        <f t="shared" si="24"/>
        <v>1.5007083670216187E-5</v>
      </c>
      <c r="N140">
        <f t="shared" si="25"/>
        <v>5.6036345602116913E-6</v>
      </c>
      <c r="O140">
        <f t="shared" si="28"/>
        <v>0</v>
      </c>
      <c r="P140">
        <v>0</v>
      </c>
      <c r="Q140">
        <f t="shared" si="22"/>
        <v>3.3355555555555555E-2</v>
      </c>
      <c r="R140">
        <f t="shared" si="29"/>
        <v>5.0000000000000001E-3</v>
      </c>
      <c r="S140">
        <f t="shared" si="30"/>
        <v>5.0000000000000001E-4</v>
      </c>
    </row>
    <row r="141" spans="1:21" x14ac:dyDescent="0.2">
      <c r="A141" t="s">
        <v>137</v>
      </c>
      <c r="B141">
        <v>2</v>
      </c>
      <c r="C141">
        <v>4.3223324338196711</v>
      </c>
      <c r="D141">
        <v>0</v>
      </c>
      <c r="E141">
        <f t="shared" si="26"/>
        <v>5</v>
      </c>
      <c r="F141">
        <f t="shared" si="27"/>
        <v>0</v>
      </c>
      <c r="G141" s="2">
        <v>10.36</v>
      </c>
      <c r="H141" s="2">
        <v>29.41</v>
      </c>
      <c r="I141">
        <v>4.6399999999999997</v>
      </c>
      <c r="J141">
        <f>IF(I141="NaN","NaN",I141/3600)</f>
        <v>1.2888888888888889E-3</v>
      </c>
      <c r="K141" s="2">
        <v>3.85</v>
      </c>
      <c r="L141" s="2">
        <v>6.7</v>
      </c>
      <c r="M141">
        <f t="shared" si="24"/>
        <v>5.0010619088019134E-5</v>
      </c>
      <c r="N141">
        <f t="shared" si="25"/>
        <v>2.8737445296846816E-5</v>
      </c>
      <c r="O141">
        <f t="shared" si="28"/>
        <v>0</v>
      </c>
      <c r="P141">
        <v>0</v>
      </c>
      <c r="Q141">
        <f t="shared" si="22"/>
        <v>1.2888888888888889E-3</v>
      </c>
      <c r="R141">
        <f t="shared" si="29"/>
        <v>5.0000000000000001E-3</v>
      </c>
      <c r="S141">
        <f t="shared" si="30"/>
        <v>5.0000000000000001E-4</v>
      </c>
      <c r="T141" s="3" t="s">
        <v>171</v>
      </c>
      <c r="U141" t="s">
        <v>169</v>
      </c>
    </row>
    <row r="142" spans="1:21" x14ac:dyDescent="0.2">
      <c r="A142" t="s">
        <v>138</v>
      </c>
      <c r="B142">
        <v>2</v>
      </c>
      <c r="C142" s="4">
        <v>0</v>
      </c>
      <c r="D142" s="4">
        <v>0</v>
      </c>
      <c r="E142">
        <f t="shared" si="26"/>
        <v>0</v>
      </c>
      <c r="F142">
        <f t="shared" si="27"/>
        <v>0</v>
      </c>
      <c r="G142" s="2" t="s">
        <v>159</v>
      </c>
      <c r="H142" s="2" t="s">
        <v>159</v>
      </c>
      <c r="I142" t="s">
        <v>159</v>
      </c>
      <c r="J142">
        <v>0</v>
      </c>
      <c r="K142" s="2" t="s">
        <v>159</v>
      </c>
      <c r="L142" s="2" t="s">
        <v>159</v>
      </c>
      <c r="M142">
        <f t="shared" si="24"/>
        <v>0</v>
      </c>
      <c r="N142">
        <f t="shared" si="25"/>
        <v>0</v>
      </c>
      <c r="O142">
        <f t="shared" si="28"/>
        <v>0</v>
      </c>
      <c r="P142">
        <v>0</v>
      </c>
      <c r="Q142">
        <f t="shared" si="22"/>
        <v>0</v>
      </c>
      <c r="R142">
        <f t="shared" si="29"/>
        <v>5.0000000000000001E-3</v>
      </c>
      <c r="S142">
        <f t="shared" si="30"/>
        <v>5.0000000000000001E-4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Medster</dc:creator>
  <cp:lastModifiedBy>Microsoft Office User</cp:lastModifiedBy>
  <cp:lastPrinted>2016-04-14T13:56:53Z</cp:lastPrinted>
  <dcterms:created xsi:type="dcterms:W3CDTF">2016-04-13T21:13:16Z</dcterms:created>
  <dcterms:modified xsi:type="dcterms:W3CDTF">2017-10-09T22:31:01Z</dcterms:modified>
</cp:coreProperties>
</file>